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71" activeTab="75"/>
  </bookViews>
  <sheets>
    <sheet name="ст.Графитовая 2" sheetId="1" r:id="rId1"/>
    <sheet name="челюскинцев 64" sheetId="2" r:id="rId2"/>
    <sheet name="Демина 6" sheetId="3" r:id="rId3"/>
    <sheet name="Челюскинцев 62" sheetId="4" r:id="rId4"/>
    <sheet name="Челюскинцев 60" sheetId="5" r:id="rId5"/>
    <sheet name="челюскинцев 56" sheetId="6" r:id="rId6"/>
    <sheet name="Челюскинцев 37а" sheetId="7" r:id="rId7"/>
    <sheet name="ленина 59" sheetId="8" r:id="rId8"/>
    <sheet name="Челюскинцев 59а" sheetId="9" r:id="rId9"/>
    <sheet name="Челюсикнцев 59" sheetId="10" r:id="rId10"/>
    <sheet name="Челюскинцев 58" sheetId="11" r:id="rId11"/>
    <sheet name="Челюскинцев 55 а" sheetId="12" r:id="rId12"/>
    <sheet name="Челюскинцев 55" sheetId="13" r:id="rId13"/>
    <sheet name="Челюскинцев 53" sheetId="14" r:id="rId14"/>
    <sheet name="Челюскинцев 51" sheetId="15" r:id="rId15"/>
    <sheet name="Челюскинцев 49" sheetId="16" r:id="rId16"/>
    <sheet name="Челюскинцев 47" sheetId="17" r:id="rId17"/>
    <sheet name="Челюскинцев 45" sheetId="18" r:id="rId18"/>
    <sheet name="Челюскинцев 43" sheetId="19" r:id="rId19"/>
    <sheet name="Челюскинцев 41а" sheetId="20" r:id="rId20"/>
    <sheet name="ЧГРЭС 5" sheetId="21" r:id="rId21"/>
    <sheet name="ЧГРЭС 3" sheetId="22" r:id="rId22"/>
    <sheet name="р.люксембург 24" sheetId="23" r:id="rId23"/>
    <sheet name="Республики 104" sheetId="24" r:id="rId24"/>
    <sheet name="пр.южный 3" sheetId="25" r:id="rId25"/>
    <sheet name="Пр.южный 2" sheetId="26" r:id="rId26"/>
    <sheet name="Пр.Южный 1" sheetId="27" r:id="rId27"/>
    <sheet name="металлургов 22" sheetId="28" r:id="rId28"/>
    <sheet name="ленина 53" sheetId="29" r:id="rId29"/>
    <sheet name="Ленина 51" sheetId="30" r:id="rId30"/>
    <sheet name="Ленина 49" sheetId="31" r:id="rId31"/>
    <sheet name="ленина 47" sheetId="32" r:id="rId32"/>
    <sheet name="Ленина 45" sheetId="33" r:id="rId33"/>
    <sheet name="Ленина 44" sheetId="34" r:id="rId34"/>
    <sheet name="ленина 38" sheetId="35" r:id="rId35"/>
    <sheet name="Ленина 36а" sheetId="36" r:id="rId36"/>
    <sheet name="Ленина 36" sheetId="37" r:id="rId37"/>
    <sheet name="Ленина 34" sheetId="38" r:id="rId38"/>
    <sheet name="Ленина 32" sheetId="39" r:id="rId39"/>
    <sheet name="Ленина 30" sheetId="40" r:id="rId40"/>
    <sheet name="Кр.Звезда 105" sheetId="41" r:id="rId41"/>
    <sheet name="Кр.Звезда 103" sheetId="42" r:id="rId42"/>
    <sheet name="Кр.Звезда 102" sheetId="43" r:id="rId43"/>
    <sheet name="Кр.Звезда 100" sheetId="44" r:id="rId44"/>
    <sheet name="Кр.Звезды 99" sheetId="45" r:id="rId45"/>
    <sheet name="К.Либкнехта 139" sheetId="46" r:id="rId46"/>
    <sheet name="К.Либкнехта 135" sheetId="47" r:id="rId47"/>
    <sheet name="К.Либкнехта 133" sheetId="48" r:id="rId48"/>
    <sheet name="К.Либкнехта 131" sheetId="49" r:id="rId49"/>
    <sheet name="К.Либкнехта 129" sheetId="50" r:id="rId50"/>
    <sheet name="К.Либкнехта 127" sheetId="51" r:id="rId51"/>
    <sheet name="К.Либкнехта 123" sheetId="52" r:id="rId52"/>
    <sheet name="К.Либкнехта 121" sheetId="53" r:id="rId53"/>
    <sheet name="К.Либкнехта 119" sheetId="54" r:id="rId54"/>
    <sheet name="К.Либкнехта 117" sheetId="55" r:id="rId55"/>
    <sheet name="К.Либкнехта 115" sheetId="56" r:id="rId56"/>
    <sheet name="К.Либкнехта 113" sheetId="57" r:id="rId57"/>
    <sheet name="К.Либкнехта 111" sheetId="58" r:id="rId58"/>
    <sheet name="К.Либкнехтьа 109" sheetId="59" r:id="rId59"/>
    <sheet name="Калинина 197" sheetId="60" r:id="rId60"/>
    <sheet name="Демина 14" sheetId="61" r:id="rId61"/>
    <sheet name="Демина 12" sheetId="62" r:id="rId62"/>
    <sheet name="Демина 11 а" sheetId="63" r:id="rId63"/>
    <sheet name="Демина 11" sheetId="64" r:id="rId64"/>
    <sheet name="Демина 10" sheetId="65" r:id="rId65"/>
    <sheet name="Демина 9" sheetId="66" r:id="rId66"/>
    <sheet name="Демина 9а" sheetId="67" r:id="rId67"/>
    <sheet name="Демина 8" sheetId="68" r:id="rId68"/>
    <sheet name="Демина 5" sheetId="69" r:id="rId69"/>
    <sheet name="Демина 4" sheetId="70" r:id="rId70"/>
    <sheet name="Деимна 3" sheetId="71" r:id="rId71"/>
    <sheet name="Демина  2" sheetId="72" r:id="rId72"/>
    <sheet name="Демина 1" sheetId="73" r:id="rId73"/>
    <sheet name="Ст.Графитовая 8" sheetId="74" r:id="rId74"/>
    <sheet name="ст.Графитовая 3" sheetId="75" r:id="rId75"/>
    <sheet name="ст.Графитовая 1" sheetId="76" r:id="rId76"/>
  </sheets>
  <definedNames/>
  <calcPr fullCalcOnLoad="1"/>
</workbook>
</file>

<file path=xl/sharedStrings.xml><?xml version="1.0" encoding="utf-8"?>
<sst xmlns="http://schemas.openxmlformats.org/spreadsheetml/2006/main" count="4737" uniqueCount="1118">
  <si>
    <t>ремонт входной двери в подвал и установка замка</t>
  </si>
  <si>
    <t>очистка двери от наледи</t>
  </si>
  <si>
    <t>установка монометров,изилировка узла</t>
  </si>
  <si>
    <t>установка обратных клапанов</t>
  </si>
  <si>
    <t>прочистка вентканалов</t>
  </si>
  <si>
    <t>ремонт песочницы</t>
  </si>
  <si>
    <t>замена ввода сварка ХВС замена задвижки</t>
  </si>
  <si>
    <t>врезка обратных клапанов на п.суш.</t>
  </si>
  <si>
    <t>снять и поставили шайбу</t>
  </si>
  <si>
    <t>ремонт подвальной двери</t>
  </si>
  <si>
    <t>ремонт слуховых окон</t>
  </si>
  <si>
    <t xml:space="preserve">ремонтные работы по замене вентелей отопления и установка насоса </t>
  </si>
  <si>
    <t>замена сгона в подвале</t>
  </si>
  <si>
    <t>чистка п.сушителя</t>
  </si>
  <si>
    <t>промывка п.сушителей</t>
  </si>
  <si>
    <t>замена трубы отопления</t>
  </si>
  <si>
    <t>ремонт предъподездного освещения</t>
  </si>
  <si>
    <t>чистка п.сушителей</t>
  </si>
  <si>
    <t>ремонт чердачной двери выхода на кровлю и замок</t>
  </si>
  <si>
    <t>ремонт перил на л.кл</t>
  </si>
  <si>
    <t>промывка ловаля</t>
  </si>
  <si>
    <t>очистка кровли от мусора</t>
  </si>
  <si>
    <t>ремонт ГВС</t>
  </si>
  <si>
    <t>ремонт части мягкой кровли</t>
  </si>
  <si>
    <t>ремонт слухового окна</t>
  </si>
  <si>
    <t>промывка отопления</t>
  </si>
  <si>
    <t>прочистка венканала</t>
  </si>
  <si>
    <t>ремонт дверцы на кровле</t>
  </si>
  <si>
    <t>ремонт входной и тамбурной двери</t>
  </si>
  <si>
    <t>заварили батарею в подъезде</t>
  </si>
  <si>
    <t>установка замков на подвал и чедак</t>
  </si>
  <si>
    <t>ремонт чердачных люков,навес замков</t>
  </si>
  <si>
    <t>замена вентелей</t>
  </si>
  <si>
    <t>устранение течи задвижек</t>
  </si>
  <si>
    <t>замена сборки</t>
  </si>
  <si>
    <t>ремонт стояка отопления</t>
  </si>
  <si>
    <t>погрузка спиленных веток</t>
  </si>
  <si>
    <t>ремонт люка выхода на чердак</t>
  </si>
  <si>
    <t>замена стояка</t>
  </si>
  <si>
    <t>замена 2 х стояков отопления</t>
  </si>
  <si>
    <t>демонтаж, монтаж водоподогревателя</t>
  </si>
  <si>
    <t>ремонт батареи</t>
  </si>
  <si>
    <t>ремонт п.сушителя</t>
  </si>
  <si>
    <t>течь батареи</t>
  </si>
  <si>
    <t>ремонт двери в подвал</t>
  </si>
  <si>
    <t>ремонт подвальных дверей навес замка</t>
  </si>
  <si>
    <t>закрытие чердака</t>
  </si>
  <si>
    <t>косметический ремонт л/клетки</t>
  </si>
  <si>
    <t>косметический ремонт бойлерной</t>
  </si>
  <si>
    <t>устранение течи батареии</t>
  </si>
  <si>
    <t>установка кранов на сбросниках</t>
  </si>
  <si>
    <t>вскрытие перекрытий между квартирами</t>
  </si>
  <si>
    <t>ремонт стояка ГВС</t>
  </si>
  <si>
    <t>закрытие чердачных люков и подвалов</t>
  </si>
  <si>
    <t>ремонт чердасных люков и установка замков</t>
  </si>
  <si>
    <t>ремонт оконных рам и остекление</t>
  </si>
  <si>
    <t>ремонт ооконных рам и остекление</t>
  </si>
  <si>
    <t>обследование фундамента цокольной части тамбура</t>
  </si>
  <si>
    <t>замена трубы д25 0,5 м</t>
  </si>
  <si>
    <t>устранение течи по резьбе</t>
  </si>
  <si>
    <t>замена трубы на хвс</t>
  </si>
  <si>
    <t>изолировка труб</t>
  </si>
  <si>
    <t>опиловка веток упавшего дерева</t>
  </si>
  <si>
    <t xml:space="preserve">замена кранов </t>
  </si>
  <si>
    <t>замена кранов на стояке отопления</t>
  </si>
  <si>
    <t>ремонт тамбурных дверей</t>
  </si>
  <si>
    <t>восстановление подъездного марша</t>
  </si>
  <si>
    <t>установка и восстановление водосточных труб с вышки,чистка кровли</t>
  </si>
  <si>
    <t xml:space="preserve">бетонирование л.клетки </t>
  </si>
  <si>
    <t>ремонт оконных рам,остекление.</t>
  </si>
  <si>
    <t>ремонт чердачного люка</t>
  </si>
  <si>
    <t>ремонт тамбурной двери</t>
  </si>
  <si>
    <t>ремонт двери в тамбуре и подгонка дверн.полотна</t>
  </si>
  <si>
    <t>замена кранов на стояках</t>
  </si>
  <si>
    <t>ремонт стояка</t>
  </si>
  <si>
    <t>запенивание отверстий</t>
  </si>
  <si>
    <t>приварить резьбу</t>
  </si>
  <si>
    <t>изготовление и установка перил</t>
  </si>
  <si>
    <t>ремонт двери , коробка,полотно.</t>
  </si>
  <si>
    <t>ремонт входной двери и установка пружины</t>
  </si>
  <si>
    <t>Изготовление лестницы и ремонт двери в подвал</t>
  </si>
  <si>
    <t>изготовление перил и установка</t>
  </si>
  <si>
    <t>снятие ремонт тамбурной двери</t>
  </si>
  <si>
    <t>установка заглушек</t>
  </si>
  <si>
    <t>замена подводки к батареи</t>
  </si>
  <si>
    <t>замена сгона</t>
  </si>
  <si>
    <t>ремонт чердачных люков, закрыть на замки</t>
  </si>
  <si>
    <t>заварили 2 трубы</t>
  </si>
  <si>
    <t>ремонт электромагистрали</t>
  </si>
  <si>
    <t>выбит автомат</t>
  </si>
  <si>
    <t>чистка ГВС со сваркой</t>
  </si>
  <si>
    <t>сварка трубы ХВС и ГВС</t>
  </si>
  <si>
    <t>сварка стояка ХВС</t>
  </si>
  <si>
    <t xml:space="preserve">замена канализации </t>
  </si>
  <si>
    <t>ремонт выключателя,автомата замена 2 х ламп</t>
  </si>
  <si>
    <t>Прочистка вентканалов</t>
  </si>
  <si>
    <t>замена канализационного стояка</t>
  </si>
  <si>
    <t>замена канализационной трубы</t>
  </si>
  <si>
    <t>чистка стояка канализации</t>
  </si>
  <si>
    <t>замена сборки в узле</t>
  </si>
  <si>
    <t>ремонт оконных рам</t>
  </si>
  <si>
    <t>перезапуск</t>
  </si>
  <si>
    <t>замена задвижки в подвале</t>
  </si>
  <si>
    <t>завари и щапустили подъездное отопление</t>
  </si>
  <si>
    <t>проверка чердака</t>
  </si>
  <si>
    <t>замена задвижки на ГВС</t>
  </si>
  <si>
    <t>закрытие подвальной двери навес замка</t>
  </si>
  <si>
    <t>остекление оконных рам в подъезде</t>
  </si>
  <si>
    <t>замена калодки</t>
  </si>
  <si>
    <t>порыв отопления</t>
  </si>
  <si>
    <t>ремонт оконных рам, остеление</t>
  </si>
  <si>
    <t>замена кранов на чердаке</t>
  </si>
  <si>
    <t xml:space="preserve">устранение течи </t>
  </si>
  <si>
    <t>Закладка отвеерстий после с/тех.работ</t>
  </si>
  <si>
    <t>устранение течи кровли</t>
  </si>
  <si>
    <t xml:space="preserve">ремонт отпления </t>
  </si>
  <si>
    <t>ремонт отпления</t>
  </si>
  <si>
    <t>восстановление канализации</t>
  </si>
  <si>
    <t>ремонт водоподогревателя</t>
  </si>
  <si>
    <t>ремонт чердачных люков</t>
  </si>
  <si>
    <t>прочистка вентканалов,уборка мусора</t>
  </si>
  <si>
    <t>установка и ремонт водост.трубы</t>
  </si>
  <si>
    <t>установка пружины</t>
  </si>
  <si>
    <t>Закладка штробы для отопления и изолировка</t>
  </si>
  <si>
    <t>очистка наледи и сосулек с кровли</t>
  </si>
  <si>
    <t>уборка снегового покрова с кровли</t>
  </si>
  <si>
    <t>замена стекол</t>
  </si>
  <si>
    <t>разборька козырька после разрушения наледи</t>
  </si>
  <si>
    <t>козырек и установка на уголки</t>
  </si>
  <si>
    <t>изолировка отопления</t>
  </si>
  <si>
    <t>бетонирование полов в подъезде</t>
  </si>
  <si>
    <t>Ремонт освещения мест общего пользования</t>
  </si>
  <si>
    <t>ремонт козырька</t>
  </si>
  <si>
    <t>увеличить шайбу</t>
  </si>
  <si>
    <t>перепуск</t>
  </si>
  <si>
    <t>сварка на батареи</t>
  </si>
  <si>
    <t>замена ввода отопления</t>
  </si>
  <si>
    <t>установка ограждения</t>
  </si>
  <si>
    <t>замена кранов на ХВС</t>
  </si>
  <si>
    <t>ремонт подъездной двери</t>
  </si>
  <si>
    <t>косметический ремонт л.кл.</t>
  </si>
  <si>
    <t>запенивание щелей в углах потолка</t>
  </si>
  <si>
    <t>ремонт входных дверей с обивкой фанерой</t>
  </si>
  <si>
    <t>подготовка к ОЗП</t>
  </si>
  <si>
    <t>установка батареи</t>
  </si>
  <si>
    <t>ремонт ловаля</t>
  </si>
  <si>
    <t>чистка ХВС со сваркой</t>
  </si>
  <si>
    <t>установка кранов на технужды</t>
  </si>
  <si>
    <t>очистка сосулек</t>
  </si>
  <si>
    <t>Очистить от сосулек</t>
  </si>
  <si>
    <t>очистка кровли от сосулек</t>
  </si>
  <si>
    <t>проверка вентеляции, кровли,остекление черд.окна</t>
  </si>
  <si>
    <t>очистка сосулек с кровли</t>
  </si>
  <si>
    <t>ремонт нв вводе водоподогревателя</t>
  </si>
  <si>
    <t xml:space="preserve">закрытие эл.щита </t>
  </si>
  <si>
    <t>замена трубы ХВС</t>
  </si>
  <si>
    <t>установка скамеек</t>
  </si>
  <si>
    <t>снятие ловаля</t>
  </si>
  <si>
    <t>замена трубы на обратке</t>
  </si>
  <si>
    <t>сбивание сосулек с кровли</t>
  </si>
  <si>
    <t>ремонт слуховых окон,люков .навеска замков</t>
  </si>
  <si>
    <t>очистка кровли от снега и сосулек</t>
  </si>
  <si>
    <t>ремонт кровли над квартирой из-за протечки</t>
  </si>
  <si>
    <t>ремонт шиферной кровли</t>
  </si>
  <si>
    <t>подготовка водоподогревателя и установка</t>
  </si>
  <si>
    <t>ремонт чердачного люка , навеска замка</t>
  </si>
  <si>
    <t>закрытие чердачного люка на замок</t>
  </si>
  <si>
    <t>протяжка и промывка ловаля</t>
  </si>
  <si>
    <t>отогрев ввода ХВС</t>
  </si>
  <si>
    <t>ремонт чердачных люков и уст.замков</t>
  </si>
  <si>
    <t>установка двери</t>
  </si>
  <si>
    <t>опиловка веток с торца дома</t>
  </si>
  <si>
    <t>подводка ХВС в квартиры</t>
  </si>
  <si>
    <t>чистка со сваркой ХВС</t>
  </si>
  <si>
    <t>течь в узле</t>
  </si>
  <si>
    <t xml:space="preserve">ремонт козырька входной группы </t>
  </si>
  <si>
    <t>ремонт спуска в подвал</t>
  </si>
  <si>
    <t>ремонт цоколя и отмостки</t>
  </si>
  <si>
    <t>ремонт козырька входной группы № 2</t>
  </si>
  <si>
    <t>ремонт входа в подвал ( доп.смета)</t>
  </si>
  <si>
    <t>замена выключателя</t>
  </si>
  <si>
    <t>ремонт кровли примыканий возле труб венканал.</t>
  </si>
  <si>
    <t>ремонт чердачных люков, установка замка на дверь в подвал</t>
  </si>
  <si>
    <t>установка батарей в магазине</t>
  </si>
  <si>
    <t>отогрев трубы</t>
  </si>
  <si>
    <t>отогрев на 1 под.</t>
  </si>
  <si>
    <t>установка пружин на входной двери</t>
  </si>
  <si>
    <t>ремонт ступеней</t>
  </si>
  <si>
    <t>устранения свища на ГВС со сваркой</t>
  </si>
  <si>
    <t>ремонт оконной рамы,остекление</t>
  </si>
  <si>
    <t>ремонт детской прлощадки</t>
  </si>
  <si>
    <t>установка скамеек возле подъездов</t>
  </si>
  <si>
    <t>ремонт скамеек на д.пл.</t>
  </si>
  <si>
    <t>обследование промокающей стены</t>
  </si>
  <si>
    <t>Обследование кв-ры на поподание влаги и сырости</t>
  </si>
  <si>
    <t>запенивание подвального окна</t>
  </si>
  <si>
    <t>замена крана</t>
  </si>
  <si>
    <t>порыв трубы ГВС в подвале,сварка,замена</t>
  </si>
  <si>
    <t>ООО УК "Комфорт"</t>
  </si>
  <si>
    <t xml:space="preserve"> ООО УК "Комфорт"</t>
  </si>
  <si>
    <t xml:space="preserve"> УК "Комфорт"</t>
  </si>
  <si>
    <t>сбивание сосулек с применением автовышки</t>
  </si>
  <si>
    <t>уборка сосулек с применением аввышки</t>
  </si>
  <si>
    <t>уборка сосулек с применением автовышки</t>
  </si>
  <si>
    <t>Обслуживание внутридомового газового оборудования и емкостей газовых</t>
  </si>
  <si>
    <t>проверка технического состояния вентканалов</t>
  </si>
  <si>
    <t>уборка деревьев</t>
  </si>
  <si>
    <t>замена 3-х фазного счетчика</t>
  </si>
  <si>
    <t>замена ламп и выключателя</t>
  </si>
  <si>
    <t>ремонт пол.сушителя</t>
  </si>
  <si>
    <t>замена трубы ГВС</t>
  </si>
  <si>
    <t>устранение течи в подвале</t>
  </si>
  <si>
    <t>ремонт входной двери в подвал</t>
  </si>
  <si>
    <t>очистка кровли от снега и наледи</t>
  </si>
  <si>
    <t>сварка трубы отопления</t>
  </si>
  <si>
    <t>устранение течи ГВС в перекрытии</t>
  </si>
  <si>
    <t>замена ввода</t>
  </si>
  <si>
    <t>сварка п.сушителя</t>
  </si>
  <si>
    <t>прочистка вентканала</t>
  </si>
  <si>
    <t>замена кранов в подвале на ХВС</t>
  </si>
  <si>
    <t>восстановление п.сушителей в подвале</t>
  </si>
  <si>
    <t>врезка перемычек с кранами</t>
  </si>
  <si>
    <t>заварили свищи</t>
  </si>
  <si>
    <t>ремонт ВРУ</t>
  </si>
  <si>
    <t>поднятие материала на кровлю</t>
  </si>
  <si>
    <t>закраска надписей на фасадах</t>
  </si>
  <si>
    <t>текеущий ремонт мягкой кровли</t>
  </si>
  <si>
    <t>замена кранов на стояках отопления</t>
  </si>
  <si>
    <t>ремонт канализационной трубы в подвале</t>
  </si>
  <si>
    <t>чистка ХВ и ГВ со сваркой</t>
  </si>
  <si>
    <t>обследование тех.этажей</t>
  </si>
  <si>
    <t>ремонт входной двери</t>
  </si>
  <si>
    <t>завоз песка в песочницу</t>
  </si>
  <si>
    <t>вварили сбросники</t>
  </si>
  <si>
    <t>чистка ГВС</t>
  </si>
  <si>
    <t>утепление ГВС</t>
  </si>
  <si>
    <t>ремонт входной двери,тамб.двери,черд.люка</t>
  </si>
  <si>
    <t>ремонт скамейки и закрепление основания</t>
  </si>
  <si>
    <t xml:space="preserve">ремонт патрона </t>
  </si>
  <si>
    <t>ремонт водосливов</t>
  </si>
  <si>
    <t>замена крана на хвс</t>
  </si>
  <si>
    <t>обследование кровли</t>
  </si>
  <si>
    <t>ремонт конька на кровле</t>
  </si>
  <si>
    <t>ремонт кровли заделка дыр в шифере</t>
  </si>
  <si>
    <t>ремонт кровли и козырьков</t>
  </si>
  <si>
    <t>заварили порыв ГВС</t>
  </si>
  <si>
    <t>подгонка дверей тамбурных</t>
  </si>
  <si>
    <t>установка плинтуса</t>
  </si>
  <si>
    <t>устранение течи ГВС в техузле</t>
  </si>
  <si>
    <t>врезка байпаса</t>
  </si>
  <si>
    <t>ремонт ниши в узле и заделка кирпичом</t>
  </si>
  <si>
    <t>установка решеток в тамбуре</t>
  </si>
  <si>
    <t>Очиска кровель от наледи и сосулек</t>
  </si>
  <si>
    <t>Изолировка труб на чердаке</t>
  </si>
  <si>
    <t>обследование чердачных люков</t>
  </si>
  <si>
    <t>подготовка к ОЗП, промывка,опресовка,ревизия З.А.</t>
  </si>
  <si>
    <t>ремонт люка на чердаке</t>
  </si>
  <si>
    <t>ремонт ниши в узле теплосн.заделка кирпичом</t>
  </si>
  <si>
    <t>закладка ниши в узле теплоснабжении</t>
  </si>
  <si>
    <t>ремонт пола л.кл,перил,л.марша,оконных рам</t>
  </si>
  <si>
    <t>ремонт кровли шиферной</t>
  </si>
  <si>
    <t>восстановление конька на кровле</t>
  </si>
  <si>
    <t>замена входных кранов ХВС</t>
  </si>
  <si>
    <t>ремонт выхода канализац.стояка на кровлю</t>
  </si>
  <si>
    <t>ремонт узла</t>
  </si>
  <si>
    <t>ремонт скамейки</t>
  </si>
  <si>
    <t>очистка входных дверей от наледи</t>
  </si>
  <si>
    <t>уборка веток деревьев</t>
  </si>
  <si>
    <t>закрытие чердака на замок</t>
  </si>
  <si>
    <t>установка замка на чердак</t>
  </si>
  <si>
    <t>ремонт отопления</t>
  </si>
  <si>
    <t>обследование кровли в местах протечек</t>
  </si>
  <si>
    <t>замена канализации</t>
  </si>
  <si>
    <t>ремонт кровли примыкания</t>
  </si>
  <si>
    <t>ремонт эл.щита</t>
  </si>
  <si>
    <t>ремонтные работы к ОЗП</t>
  </si>
  <si>
    <t>установка кранов на батареи</t>
  </si>
  <si>
    <t>замена вводной з/а</t>
  </si>
  <si>
    <t>замена стояков отопления</t>
  </si>
  <si>
    <t>заварили свищ на ХВС</t>
  </si>
  <si>
    <t>закрытие слуховых окон и ремонт двери в подвале</t>
  </si>
  <si>
    <t>ремонт отпления на обратке</t>
  </si>
  <si>
    <t>ремонт батареи в ванной</t>
  </si>
  <si>
    <t>ремонт врезки ХВС</t>
  </si>
  <si>
    <t xml:space="preserve">устранение течи в бойлерной </t>
  </si>
  <si>
    <t>ремонт двери</t>
  </si>
  <si>
    <t>устранение течи ловаля</t>
  </si>
  <si>
    <t>замена фильтра и крана на ловале</t>
  </si>
  <si>
    <t>ремонт трубы ГВС</t>
  </si>
  <si>
    <t>снятие пола в квартире и установка пола с заменой</t>
  </si>
  <si>
    <t>замена водоподогревателя</t>
  </si>
  <si>
    <t>ремонт кровли с автовышкой</t>
  </si>
  <si>
    <t>подготовка к ОЗП (промывка,опрессовка,ревизия)</t>
  </si>
  <si>
    <t>ремонт оконных рам, остекление</t>
  </si>
  <si>
    <t>изготовление и установка козырька</t>
  </si>
  <si>
    <t>ремонт остекление оконных рам</t>
  </si>
  <si>
    <t>врезка новых резьб</t>
  </si>
  <si>
    <t>установка батарей</t>
  </si>
  <si>
    <t>отогрев стояков</t>
  </si>
  <si>
    <t>устранение сбросников на чердаке</t>
  </si>
  <si>
    <t>отогрев воды ХВС по стояку</t>
  </si>
  <si>
    <t>чистка стоякаХВС</t>
  </si>
  <si>
    <t>установка ловаля</t>
  </si>
  <si>
    <t xml:space="preserve">замена стояка ХВ </t>
  </si>
  <si>
    <t>чистка стояка ХВС</t>
  </si>
  <si>
    <t>прочистка стояков</t>
  </si>
  <si>
    <t>замена кранов на ХВС на стояках</t>
  </si>
  <si>
    <t xml:space="preserve">ремонт ХВС </t>
  </si>
  <si>
    <t>обследование кровли в местах протекания</t>
  </si>
  <si>
    <t>заделка кровли после демонт.труб</t>
  </si>
  <si>
    <t>замена стояка ХВС</t>
  </si>
  <si>
    <t>замена вытяжки на крышу</t>
  </si>
  <si>
    <t>ремонт ХВС</t>
  </si>
  <si>
    <t>устранение течи трубы на отоплении</t>
  </si>
  <si>
    <t>ремонт стояка ХВС и ГВС</t>
  </si>
  <si>
    <t>устранение течи трубы (сварка)</t>
  </si>
  <si>
    <t xml:space="preserve">ремонт тамбурной двери и пола </t>
  </si>
  <si>
    <t>уборка мусора с чердака, заделка отверстий</t>
  </si>
  <si>
    <t>замена стояка отопления</t>
  </si>
  <si>
    <t>замена стояков ХВ.ГВ</t>
  </si>
  <si>
    <t>чистка стояков ХВС</t>
  </si>
  <si>
    <t>ремонт стояков</t>
  </si>
  <si>
    <t>ремонт стояка ХВС</t>
  </si>
  <si>
    <t>обследование стены боллерной</t>
  </si>
  <si>
    <t>устранение течи стояка</t>
  </si>
  <si>
    <t>усиление стен в бойлерной</t>
  </si>
  <si>
    <t>замена входных кранов на отоплении</t>
  </si>
  <si>
    <t>ремонт кровли, слухового окна</t>
  </si>
  <si>
    <t>сварка ГВС</t>
  </si>
  <si>
    <t>установка козырьков над входом</t>
  </si>
  <si>
    <t>устранение течи трубы ГВС</t>
  </si>
  <si>
    <t>замена входных кранов отопления</t>
  </si>
  <si>
    <t>сварочные работы на чердаке</t>
  </si>
  <si>
    <t>установка теплообменника</t>
  </si>
  <si>
    <t>замена 3 х кранов</t>
  </si>
  <si>
    <t>восстановление водоподогревателя</t>
  </si>
  <si>
    <t>Установка пластиничного водоподогревателя</t>
  </si>
  <si>
    <t>ремонт люка в тепловом узле</t>
  </si>
  <si>
    <t>заделка стен в тамбуре</t>
  </si>
  <si>
    <t>заварили трубу ХВС</t>
  </si>
  <si>
    <t>установка козырьков над  входом</t>
  </si>
  <si>
    <t>закрепление садовой сетки для штукатурных работ</t>
  </si>
  <si>
    <t>ремонт стены</t>
  </si>
  <si>
    <t>замена вентеля на трубе ХВС</t>
  </si>
  <si>
    <t>опиловка упавших деревьев</t>
  </si>
  <si>
    <t>ремонт наружных стен кв.3,4</t>
  </si>
  <si>
    <t>установка козырька</t>
  </si>
  <si>
    <t>замена и изготовление шайбы</t>
  </si>
  <si>
    <t>замена шайб на отоплении и водоподогревателе</t>
  </si>
  <si>
    <t>заварили батарею</t>
  </si>
  <si>
    <t>запуск подъездного отопления</t>
  </si>
  <si>
    <t>восстановление двери в подвал</t>
  </si>
  <si>
    <t>убрать шайбы с водоподогревателя</t>
  </si>
  <si>
    <t>набивка сальников на задвижке</t>
  </si>
  <si>
    <t>закрытие подвала на новый замок</t>
  </si>
  <si>
    <t>замена участка трассы ХВС</t>
  </si>
  <si>
    <t>промывка.опресовка</t>
  </si>
  <si>
    <t>установка замков 2 шт.</t>
  </si>
  <si>
    <t>заделка отверстий</t>
  </si>
  <si>
    <t>ремонт почтовых ящиков</t>
  </si>
  <si>
    <t>ремонт ограждений под ГВС</t>
  </si>
  <si>
    <t>остекление</t>
  </si>
  <si>
    <t>ремонт стояка канализации</t>
  </si>
  <si>
    <t>прочиска венканала, установка плит на надстр.венк</t>
  </si>
  <si>
    <t>чистка подвала,набивка сальников</t>
  </si>
  <si>
    <t>закрытие окон</t>
  </si>
  <si>
    <t>изготовление, остекление и установка рам</t>
  </si>
  <si>
    <t>установление оконных рам в подъезде</t>
  </si>
  <si>
    <t>изготовление и установка перил и ограждений</t>
  </si>
  <si>
    <t>осмотры чердаков</t>
  </si>
  <si>
    <t>застекление окон на л.кл.после пожара</t>
  </si>
  <si>
    <t>ремонт подвальной двери,установка петель</t>
  </si>
  <si>
    <t>замена муфты в подвале</t>
  </si>
  <si>
    <t>замена стояков ГВ и ХВ</t>
  </si>
  <si>
    <t>замена кранов на отоплении</t>
  </si>
  <si>
    <t>приварили 2 крана</t>
  </si>
  <si>
    <t>замена труб на ГВС в подвале</t>
  </si>
  <si>
    <t>устранение течи в перекрытии</t>
  </si>
  <si>
    <t>герматизация межпанельных стыков</t>
  </si>
  <si>
    <t>ремонт канализации</t>
  </si>
  <si>
    <t>уборка в узле</t>
  </si>
  <si>
    <t>замена трубы</t>
  </si>
  <si>
    <t>чистка врезки ХВ</t>
  </si>
  <si>
    <t>замена задвижек Д.100</t>
  </si>
  <si>
    <t>проверка подвалов</t>
  </si>
  <si>
    <t>закрытие чердачного люка на болт</t>
  </si>
  <si>
    <t>ремонт межпанельных швов</t>
  </si>
  <si>
    <t>закрыть эл.щит</t>
  </si>
  <si>
    <t>ремонт канализации в подвале</t>
  </si>
  <si>
    <t>чистка подвала</t>
  </si>
  <si>
    <t>замена шар.крановых,перепуск</t>
  </si>
  <si>
    <t>ремонт двери со снятием</t>
  </si>
  <si>
    <t>ремонт перегородки в туалете</t>
  </si>
  <si>
    <t>остекление окон в коридоре,ремонт дверей,полов в</t>
  </si>
  <si>
    <t>коридоре и кухне</t>
  </si>
  <si>
    <t>ремонт пола в 21 комн.</t>
  </si>
  <si>
    <t>остекление оконных рам,ремонт полв в кухне</t>
  </si>
  <si>
    <t>ремонт оконного проема фанерой</t>
  </si>
  <si>
    <t>ремонт пола</t>
  </si>
  <si>
    <t>замена кранового шара Д.50</t>
  </si>
  <si>
    <t>ремонт двери № 162</t>
  </si>
  <si>
    <t>ремонт двери № 161</t>
  </si>
  <si>
    <t>ремонт люков и закрытие на замки</t>
  </si>
  <si>
    <t>бетонирование пола на кухне</t>
  </si>
  <si>
    <t>закрытие окна в эл.щитовой</t>
  </si>
  <si>
    <t>ремонт чердачных люков установка замков</t>
  </si>
  <si>
    <t>обследование кровли после пожара.</t>
  </si>
  <si>
    <t>Ремонт шиферной кровли</t>
  </si>
  <si>
    <t>ремонт кровли после пожара</t>
  </si>
  <si>
    <t>вскрытие полов 1 этаж коридор</t>
  </si>
  <si>
    <t>ревизия распред.коробок</t>
  </si>
  <si>
    <t>ремонт люков и навешевание замка</t>
  </si>
  <si>
    <t>ремонт оконных проемов и входной двери</t>
  </si>
  <si>
    <t>техническое обслуживание приборов и сетей электроснабжения</t>
  </si>
  <si>
    <t xml:space="preserve">ремонт оконных рам </t>
  </si>
  <si>
    <t>установка и закрепл. канализац</t>
  </si>
  <si>
    <t>остекление л.клеток</t>
  </si>
  <si>
    <t>ремонт дверей в коридорах икухне,остекление</t>
  </si>
  <si>
    <t>прочистка вентканала от мусора</t>
  </si>
  <si>
    <t>востановление подъездного отопления</t>
  </si>
  <si>
    <t>закрепление ограждений на л.кл.</t>
  </si>
  <si>
    <t>замена стояка канализации</t>
  </si>
  <si>
    <t>ремонт чердачныхо люков установление ограждения и навеска замков</t>
  </si>
  <si>
    <t>закрытие подвалов на замки</t>
  </si>
  <si>
    <t>сварка на отоплении</t>
  </si>
  <si>
    <t>ремонт участка кровли</t>
  </si>
  <si>
    <t>установка кранов для сброс.в подвале</t>
  </si>
  <si>
    <t>ремонт бойлерной</t>
  </si>
  <si>
    <t>обследование кровли по протечкам</t>
  </si>
  <si>
    <t>замена перемычки и подводки к батареи</t>
  </si>
  <si>
    <t>обследование чердаков,кровель,тех этажей</t>
  </si>
  <si>
    <t>приварить решетку</t>
  </si>
  <si>
    <t>осмотры подвала на утечки</t>
  </si>
  <si>
    <t>обслед.мягкой кровли</t>
  </si>
  <si>
    <t>ремонт чердачного люка и закр.на зап.устр.</t>
  </si>
  <si>
    <t>ремонт межпанельных стыков</t>
  </si>
  <si>
    <t>сварка и замена труб в узле</t>
  </si>
  <si>
    <t>промывка батареи</t>
  </si>
  <si>
    <t>устранение течи конвектора</t>
  </si>
  <si>
    <t>уборка подвала,набивка сальников, установка монометров</t>
  </si>
  <si>
    <t>убрать шайбу</t>
  </si>
  <si>
    <t>востановление двери в подвал</t>
  </si>
  <si>
    <t>устранение течи задвижки</t>
  </si>
  <si>
    <t>ремонт скамеек на д.площадке</t>
  </si>
  <si>
    <t>замена трубы канал.</t>
  </si>
  <si>
    <t>заделка окна в подвале</t>
  </si>
  <si>
    <t>ремонтные работы по подготовке к ОЗП</t>
  </si>
  <si>
    <t>течь батареи сварка</t>
  </si>
  <si>
    <t xml:space="preserve">ремонт кровли над кухней </t>
  </si>
  <si>
    <t>ремонт и установка вх.двери</t>
  </si>
  <si>
    <t>ремонт вентканала</t>
  </si>
  <si>
    <t>ремонт двери в подвал и замок</t>
  </si>
  <si>
    <t>востановка подъездного отопления</t>
  </si>
  <si>
    <t>установка пластинчитого водоподогревателя</t>
  </si>
  <si>
    <t>замена 2 х вентелей входных</t>
  </si>
  <si>
    <t>замена задвижки Д.80</t>
  </si>
  <si>
    <t>замена задвижки ( 2 шт)</t>
  </si>
  <si>
    <t>сварка трубы ХВС</t>
  </si>
  <si>
    <t>выборочный ремонт кровли</t>
  </si>
  <si>
    <t>ремонт вентканалов прочистка</t>
  </si>
  <si>
    <t>обследование кровли и стояка в местах протечек</t>
  </si>
  <si>
    <t>ремонт качелей</t>
  </si>
  <si>
    <t>течь стояка ХВС</t>
  </si>
  <si>
    <t>Ремонт ливневки</t>
  </si>
  <si>
    <t>установка скамейки</t>
  </si>
  <si>
    <t>соединение конц.стояков,замена крана на ГВС</t>
  </si>
  <si>
    <t>заварили течь батареи</t>
  </si>
  <si>
    <t>устранение свища на трубе</t>
  </si>
  <si>
    <t>устранение течи батарей</t>
  </si>
  <si>
    <t>устанение течи ГВС со свакой</t>
  </si>
  <si>
    <t>ремонт двери выхода на кровлю</t>
  </si>
  <si>
    <t>ремонт канализационного стояка</t>
  </si>
  <si>
    <t>ремонт 4 стояков ГВС</t>
  </si>
  <si>
    <t>ремонт входной двери в подвал и замок</t>
  </si>
  <si>
    <t>ремонт п/сушителя</t>
  </si>
  <si>
    <t>ремонт двери на техэтаже</t>
  </si>
  <si>
    <t>устранение течи на стояке отопления</t>
  </si>
  <si>
    <t>установка вх.двери в подвал 2 п.</t>
  </si>
  <si>
    <t>заделка отверстий в кв-ре в перекрытии</t>
  </si>
  <si>
    <t>ремонт двери и установка замка</t>
  </si>
  <si>
    <t>Восстановление полъездного отопления</t>
  </si>
  <si>
    <t>устранение течи под лестницей</t>
  </si>
  <si>
    <t xml:space="preserve">замена сборки </t>
  </si>
  <si>
    <t>установка замка на под.дверь</t>
  </si>
  <si>
    <t>навес замка на подвал</t>
  </si>
  <si>
    <t>ремонт грибка в песочнице</t>
  </si>
  <si>
    <t>очистка кровли от мусора и растительности</t>
  </si>
  <si>
    <t>замена задвижки д.100</t>
  </si>
  <si>
    <t>очистка веток от упавших деревьев</t>
  </si>
  <si>
    <t>погрузка веток на тр.тележку</t>
  </si>
  <si>
    <t>промывка отпления</t>
  </si>
  <si>
    <t>перепоять стояк отопления</t>
  </si>
  <si>
    <t>чистка кровли от растительности</t>
  </si>
  <si>
    <t>обследование балконов 5 и 4 этажей</t>
  </si>
  <si>
    <t>устранение течи трубы ХВ</t>
  </si>
  <si>
    <t>Изготовление и установка дверцы выхода на кровлю</t>
  </si>
  <si>
    <t>Ремонт двери в подвал установка замка</t>
  </si>
  <si>
    <t>ремонт колодца вентканала</t>
  </si>
  <si>
    <t>ремонт отверстий после с.тех работ</t>
  </si>
  <si>
    <t>восстановление проушин на подвале</t>
  </si>
  <si>
    <t>замена кранов</t>
  </si>
  <si>
    <t>обследование канал.трубы на кровле</t>
  </si>
  <si>
    <t>ремонт полотенцесушителя</t>
  </si>
  <si>
    <t xml:space="preserve">обследование кровли </t>
  </si>
  <si>
    <t>осмотр канал.стояка на кровле</t>
  </si>
  <si>
    <t>замена автомата</t>
  </si>
  <si>
    <t>заделка отверстия после сан.т.работ</t>
  </si>
  <si>
    <t>опиловка сухого дерева</t>
  </si>
  <si>
    <t>заделка отверстий после ремонта сант.</t>
  </si>
  <si>
    <t xml:space="preserve">приварили резьбу </t>
  </si>
  <si>
    <t>чистка подвалов</t>
  </si>
  <si>
    <t>косметический ремонт л.клетки</t>
  </si>
  <si>
    <t>ремонт входных дверей</t>
  </si>
  <si>
    <t>ремонт перил</t>
  </si>
  <si>
    <t>ремонт оконных рам,остекление</t>
  </si>
  <si>
    <t>косметический  ремонт бойлерной</t>
  </si>
  <si>
    <t>чистка канализации</t>
  </si>
  <si>
    <t>набивка сальников в узле</t>
  </si>
  <si>
    <t>устранение течи п.сушителя</t>
  </si>
  <si>
    <t xml:space="preserve">ремонт межпанельных стыков </t>
  </si>
  <si>
    <t>изолировка</t>
  </si>
  <si>
    <t>откачка канализации</t>
  </si>
  <si>
    <t>ремонт подъездной батареи</t>
  </si>
  <si>
    <t>изготовление и установка дверцы вых.на кровлю</t>
  </si>
  <si>
    <t>изготовление и установка новой песочницы</t>
  </si>
  <si>
    <t>течь полотенцесушителя</t>
  </si>
  <si>
    <t>прочитска вентканалов</t>
  </si>
  <si>
    <t>откачка воды</t>
  </si>
  <si>
    <t>замена канализации под 6 под.</t>
  </si>
  <si>
    <t>промывка ,опрессовка</t>
  </si>
  <si>
    <t>перевесили канализацию под 6 под.</t>
  </si>
  <si>
    <t>восстановление поездного отопления</t>
  </si>
  <si>
    <t>уборка мусора в узле управлнения</t>
  </si>
  <si>
    <t>Баннер</t>
  </si>
  <si>
    <t>Начислено с учетом нежилых и баннера</t>
  </si>
  <si>
    <t>Начислено с учетом нежилых помежений</t>
  </si>
  <si>
    <t>Начислено с учетом нежилых помещений и баннера</t>
  </si>
  <si>
    <t>Начислено с учетов нежилых помещений</t>
  </si>
  <si>
    <t>нежилые помещения</t>
  </si>
  <si>
    <t>Начислено с учетом баннера</t>
  </si>
  <si>
    <t>оплата за баннер</t>
  </si>
  <si>
    <t>Начислено с учетом нежилого помещения и баннера</t>
  </si>
  <si>
    <t>течь сборки отопления</t>
  </si>
  <si>
    <t>побелка, покраска труб, теплоизоляция.</t>
  </si>
  <si>
    <t>чистка, замена канализационной трубы</t>
  </si>
  <si>
    <t>устранение течи ХВ</t>
  </si>
  <si>
    <t>вырезка бойлера</t>
  </si>
  <si>
    <t>Замена канализации</t>
  </si>
  <si>
    <t xml:space="preserve">набивка сальников замена крана сбросника </t>
  </si>
  <si>
    <t>замена канализации под 3 подъездом</t>
  </si>
  <si>
    <t>сборка канализации под 2 м подъездом</t>
  </si>
  <si>
    <t>ремонт кровельной двери и установка замка</t>
  </si>
  <si>
    <t>осмотр кровли</t>
  </si>
  <si>
    <t>замена задвижки  2 шт.</t>
  </si>
  <si>
    <t>ремонт трубы в ванной</t>
  </si>
  <si>
    <t>осмотр ВРУ</t>
  </si>
  <si>
    <t>протяжка соединений</t>
  </si>
  <si>
    <t>ремонт ЩР</t>
  </si>
  <si>
    <t>ремонт части кровли</t>
  </si>
  <si>
    <t>побелка,покраска стен и труб отопления</t>
  </si>
  <si>
    <t>ремонт кровли фартуков</t>
  </si>
  <si>
    <t>промывка системы отопления</t>
  </si>
  <si>
    <t>устранение течи хвс</t>
  </si>
  <si>
    <t>обследование труб вентеляции, кровли иутеплителя на чедачном перекрытии</t>
  </si>
  <si>
    <t>промывка опрессовка</t>
  </si>
  <si>
    <t>свищ стояка отопления</t>
  </si>
  <si>
    <t>капитальный ремонт кровли</t>
  </si>
  <si>
    <t>ремонт оконных рам остекление</t>
  </si>
  <si>
    <t>изготовление и установка трапа в подвале</t>
  </si>
  <si>
    <t>косметический ремонт в бойлерной</t>
  </si>
  <si>
    <t>снятие провода между рамами</t>
  </si>
  <si>
    <t>осмотр изгороди</t>
  </si>
  <si>
    <t>устранение течи трубы отопления</t>
  </si>
  <si>
    <t>установка шайб на водопод.</t>
  </si>
  <si>
    <t>замена кранов стояка отопление в подв.</t>
  </si>
  <si>
    <t>ремонт оконных рам и установка.</t>
  </si>
  <si>
    <t>ремонт чердачного люка,закрытие на болты</t>
  </si>
  <si>
    <t>установить скамейку</t>
  </si>
  <si>
    <t>замена 2 х ламп ремонт патрона</t>
  </si>
  <si>
    <t>закрытие щита</t>
  </si>
  <si>
    <t>ремонт кровли и слухового окна</t>
  </si>
  <si>
    <t>ремонт примыканий</t>
  </si>
  <si>
    <t>обследование кровли и водосливов</t>
  </si>
  <si>
    <t>ремонт кровли (примыкания)</t>
  </si>
  <si>
    <t>сварка отопления</t>
  </si>
  <si>
    <t>ремонт водосточной трубы</t>
  </si>
  <si>
    <t>запенивание отверстий после сантех работ</t>
  </si>
  <si>
    <t>заделка отверстий после сан.тех.работ</t>
  </si>
  <si>
    <t>прочистка элеватора</t>
  </si>
  <si>
    <t>устранение течи стояка отопления</t>
  </si>
  <si>
    <t>прочистка труб отопления</t>
  </si>
  <si>
    <t>приварка входной двери 3 под.</t>
  </si>
  <si>
    <t>осмотр крыльца,замеры</t>
  </si>
  <si>
    <t xml:space="preserve">осадка плиты крыльца </t>
  </si>
  <si>
    <t>врезка бойлера</t>
  </si>
  <si>
    <t>установка ловаля и запуск</t>
  </si>
  <si>
    <t>уборка сосулек с кровли</t>
  </si>
  <si>
    <t>устранение аварии</t>
  </si>
  <si>
    <t>очистка кровли от сосулек, ремонт вентканалов на чердаке</t>
  </si>
  <si>
    <t xml:space="preserve">очистка кровли от сосулек и наледи </t>
  </si>
  <si>
    <t>заделка отверстий после ремонта канализации</t>
  </si>
  <si>
    <t>изготовление деревянного щита в нише</t>
  </si>
  <si>
    <t>очистка кровли от сосулек со стороны дороги</t>
  </si>
  <si>
    <t>пробивка отверстия для замены трубы канализации</t>
  </si>
  <si>
    <t>ремонт ГВС со сваркой</t>
  </si>
  <si>
    <t>заделка отверстей</t>
  </si>
  <si>
    <t>ремонт вентканалов на чердаках</t>
  </si>
  <si>
    <t xml:space="preserve">ремонт чердачного люка </t>
  </si>
  <si>
    <t>запенивание отверстий после с.тех работ</t>
  </si>
  <si>
    <t>ремонт и установка песочниц и скамеек</t>
  </si>
  <si>
    <t>ремонт скамейки на детской площадке</t>
  </si>
  <si>
    <t>Спиливание сухого дерева и прочистка левн.канализ</t>
  </si>
  <si>
    <t>срубка веток перед подъездом</t>
  </si>
  <si>
    <t>протяжка нулевого провода</t>
  </si>
  <si>
    <t>оплата за нежилое помещение</t>
  </si>
  <si>
    <t>Начислено с учетом нежилого помещения</t>
  </si>
  <si>
    <t>погрузка на автотранспорт веток</t>
  </si>
  <si>
    <t>ремонт.восстановление замена новыми скамейками,бетонирование</t>
  </si>
  <si>
    <t>очистка веток с детской площадки</t>
  </si>
  <si>
    <t>ремонт межпонельных швов</t>
  </si>
  <si>
    <t>вварили перемычку</t>
  </si>
  <si>
    <t>прочистка венканалов</t>
  </si>
  <si>
    <t>закрытие слуховых окон на чердаке</t>
  </si>
  <si>
    <t>устранение течи на ГВС</t>
  </si>
  <si>
    <t>прочистка вентканала,пробивка отв.для вентил.в.друг.кан.</t>
  </si>
  <si>
    <t>очистка козырька</t>
  </si>
  <si>
    <t>установка пружины и прибивка доски объявления</t>
  </si>
  <si>
    <t>ремонт и закрытие люка в подвал</t>
  </si>
  <si>
    <t>закрытие люка</t>
  </si>
  <si>
    <t>ремонт электрооборудования,замена ламп</t>
  </si>
  <si>
    <t>набивка сальников на задвижках</t>
  </si>
  <si>
    <t>утепление дверей тамбурных</t>
  </si>
  <si>
    <t>очистка жолоба</t>
  </si>
  <si>
    <t>ремонт кровли конька</t>
  </si>
  <si>
    <t>установить коньки из металла</t>
  </si>
  <si>
    <t>ревизия ВРУ</t>
  </si>
  <si>
    <t>ремонт стояка отпления в подвале</t>
  </si>
  <si>
    <t>ремонт трубы в узле</t>
  </si>
  <si>
    <t>установка доски объявлений</t>
  </si>
  <si>
    <t>ремонт кеанализации</t>
  </si>
  <si>
    <t>ремонт кровли,примыкание</t>
  </si>
  <si>
    <t>ремонт рам</t>
  </si>
  <si>
    <t xml:space="preserve">замена канализацинного стояка </t>
  </si>
  <si>
    <t>развоздушивание</t>
  </si>
  <si>
    <t>изготовление рам,установка</t>
  </si>
  <si>
    <t>осмотр водосточных труб</t>
  </si>
  <si>
    <t>ремонт рамы,остекление</t>
  </si>
  <si>
    <t>пробивка канализационного выхода</t>
  </si>
  <si>
    <t>ремонт оконных рам, остекление и установка</t>
  </si>
  <si>
    <t>ремонт входной двери,остекление окна</t>
  </si>
  <si>
    <t>очистка от наледи и снега кровли</t>
  </si>
  <si>
    <t>закрытие люка на чердак</t>
  </si>
  <si>
    <t>очистка кровли от сосулек и наледи</t>
  </si>
  <si>
    <t>очистка кровли от наледи и снега</t>
  </si>
  <si>
    <t>убрать краны перед батареями</t>
  </si>
  <si>
    <t>обрезка веток на деревьях</t>
  </si>
  <si>
    <t>изготовление каркаса козырька</t>
  </si>
  <si>
    <t>установка розетки и провода</t>
  </si>
  <si>
    <t>ремонт козырьков над подвальными окнами</t>
  </si>
  <si>
    <t>замена стояков на чердаке</t>
  </si>
  <si>
    <t>запуспить отопление</t>
  </si>
  <si>
    <t>сварка в узле (течь обратки)</t>
  </si>
  <si>
    <t>демонтаж водоподогревателя</t>
  </si>
  <si>
    <t>ремонтные работы пластинчатого теплообменника</t>
  </si>
  <si>
    <t>прочистка фильтров</t>
  </si>
  <si>
    <t>уборка разделка веток деревьев</t>
  </si>
  <si>
    <t>ремонт двери в туалете</t>
  </si>
  <si>
    <t>изготовление дверной коробки и полотна</t>
  </si>
  <si>
    <t>установка дверного проема двери с коробкой</t>
  </si>
  <si>
    <t>закрепление обналички на дверь</t>
  </si>
  <si>
    <t>установка унитаза</t>
  </si>
  <si>
    <t>замена задвижки и кранбукс на отоплении</t>
  </si>
  <si>
    <t>замена задвижки</t>
  </si>
  <si>
    <t>ремонт двери в душевой</t>
  </si>
  <si>
    <t>очистка подвальных помещений от мусора</t>
  </si>
  <si>
    <t>очистка мусора из подвала</t>
  </si>
  <si>
    <t>ремонт дверного полотна с полной заменой коробки</t>
  </si>
  <si>
    <t>ремонт светильника</t>
  </si>
  <si>
    <t>опиловка очистка и погрузка веток со сп.площ.</t>
  </si>
  <si>
    <t>оплата по нежилому помещению</t>
  </si>
  <si>
    <t>Начислено с учетом нежилых помещений</t>
  </si>
  <si>
    <t>ремонт кирпичной кладки цоколя</t>
  </si>
  <si>
    <t>остекление окон на кухне</t>
  </si>
  <si>
    <t>остекление оконных рам на л.клетке</t>
  </si>
  <si>
    <t>очистка кровли от сосулек и льда</t>
  </si>
  <si>
    <t>бетонирование стоек навеса</t>
  </si>
  <si>
    <t>Изготовление каркаса козырька</t>
  </si>
  <si>
    <t>установка каркаса,стоек,козырька</t>
  </si>
  <si>
    <t>укладка проф.настила</t>
  </si>
  <si>
    <t xml:space="preserve">установка водосточных труб </t>
  </si>
  <si>
    <t>ремонт ограждения из труб</t>
  </si>
  <si>
    <t>установка прозетки в тамбуре</t>
  </si>
  <si>
    <t>погрузка веток на автотр.</t>
  </si>
  <si>
    <t>очистка кровли от растительности</t>
  </si>
  <si>
    <t>замена з/а</t>
  </si>
  <si>
    <t>обследование стены</t>
  </si>
  <si>
    <t>косметический ремонт л/к</t>
  </si>
  <si>
    <t>ремонт узла сборки</t>
  </si>
  <si>
    <t xml:space="preserve">ремонт чердачного люка,ремонт подъездных рам </t>
  </si>
  <si>
    <t>прочистка канал.труб на кровле и закрытие двери в подвал</t>
  </si>
  <si>
    <t>ремонт ограждения детской площадки</t>
  </si>
  <si>
    <t>ремонт двери в подвал и уст.замка</t>
  </si>
  <si>
    <t xml:space="preserve">заделка ниши </t>
  </si>
  <si>
    <t>ремонт на детск.площадке(песочница,стол,скамейка</t>
  </si>
  <si>
    <t>переключение автомата</t>
  </si>
  <si>
    <t>очистка кровли, козырьков</t>
  </si>
  <si>
    <t>ремонт кровли и примыкания</t>
  </si>
  <si>
    <t>ремонт канализации,замена</t>
  </si>
  <si>
    <t>ремонт двери в подвал и установка замка</t>
  </si>
  <si>
    <t>ремонт подвальных дверей</t>
  </si>
  <si>
    <t>установка стекол, ремонт рам</t>
  </si>
  <si>
    <t>застекление окна</t>
  </si>
  <si>
    <t>обследование подвала на утечки</t>
  </si>
  <si>
    <t>откачка воды в подвале</t>
  </si>
  <si>
    <t>чистка полотенцесушителя</t>
  </si>
  <si>
    <t>врезка кранов на хознужды</t>
  </si>
  <si>
    <t>ремонт п.сушителя со сваркой</t>
  </si>
  <si>
    <t>закрытие черд.люка и установка доски объявл.</t>
  </si>
  <si>
    <t>обрезка арматуры</t>
  </si>
  <si>
    <t xml:space="preserve">ремонт в узле </t>
  </si>
  <si>
    <t>изготовление стоек (опоры) для входной группы из труб</t>
  </si>
  <si>
    <t>установка опалубки на входной группе</t>
  </si>
  <si>
    <t>опиловка дерева боковой ствол</t>
  </si>
  <si>
    <t>изготовление опоры из труб и установка под козырьком</t>
  </si>
  <si>
    <t>замена задвижек, переборка водоподогревателя</t>
  </si>
  <si>
    <t>установка опалубки для фундамента решетки</t>
  </si>
  <si>
    <t>установка опалубки</t>
  </si>
  <si>
    <t>бетонирование козырьков</t>
  </si>
  <si>
    <t>битомирование и гидроизоляция козырьков</t>
  </si>
  <si>
    <t>битонирование и гидроизоляция козырьков</t>
  </si>
  <si>
    <t>опиловка деревьев</t>
  </si>
  <si>
    <t>ремонт и установка скамеек</t>
  </si>
  <si>
    <t>ремонт  и установка скамеек</t>
  </si>
  <si>
    <t>ремонт входной группы бетонирование</t>
  </si>
  <si>
    <t>текущий ремонт входной группы</t>
  </si>
  <si>
    <t xml:space="preserve">подсыпка гравием козырьков </t>
  </si>
  <si>
    <t>установка урн</t>
  </si>
  <si>
    <t>демонтаж старых урн,скамеек</t>
  </si>
  <si>
    <t>ремонт отверстий после ремонта стояков канализ.</t>
  </si>
  <si>
    <t>установка доски объявления</t>
  </si>
  <si>
    <t>ремонт в узле замена задвижкии</t>
  </si>
  <si>
    <t>изолирование</t>
  </si>
  <si>
    <t>прочистка веннакалов</t>
  </si>
  <si>
    <t xml:space="preserve">отогрев отопления </t>
  </si>
  <si>
    <t>ремонт трубы</t>
  </si>
  <si>
    <t>ремонт щитов</t>
  </si>
  <si>
    <t>обход домов на утечки</t>
  </si>
  <si>
    <t>установка пружины на вх.дверь</t>
  </si>
  <si>
    <t>промывка ГВС</t>
  </si>
  <si>
    <t>ремонт люков и закрытие чердаков</t>
  </si>
  <si>
    <t>Замена крана</t>
  </si>
  <si>
    <t>ревизия задвижки ГВС</t>
  </si>
  <si>
    <t>замена задвижек на 100 1 шт и 80 2 шт</t>
  </si>
  <si>
    <t>обследование и замеры плит перекрытия вентканалов</t>
  </si>
  <si>
    <t>чистка труб и п/сушителя</t>
  </si>
  <si>
    <t>замена патрона электрического</t>
  </si>
  <si>
    <t>замена техпластин на ГВС</t>
  </si>
  <si>
    <t>ремонт соединительной муфты</t>
  </si>
  <si>
    <t>устранение течи на сборке</t>
  </si>
  <si>
    <t>чистка водоподогревателя</t>
  </si>
  <si>
    <t>чистка п сушителей</t>
  </si>
  <si>
    <t>чистка стояка со сваркой</t>
  </si>
  <si>
    <t>ремонт пола в тамбуре</t>
  </si>
  <si>
    <t>Очистка кровли от наледи и сосулек</t>
  </si>
  <si>
    <t>ремонт козырька подъездного</t>
  </si>
  <si>
    <t>опиловка веток с дерева</t>
  </si>
  <si>
    <t>течь в бойлерной</t>
  </si>
  <si>
    <t>замена батареи и ввода</t>
  </si>
  <si>
    <t>ремонт и установка козырька</t>
  </si>
  <si>
    <t>осмотр чердака , кровли</t>
  </si>
  <si>
    <t>опрессовка промывка системы</t>
  </si>
  <si>
    <t>промывка фильтра Ловаль</t>
  </si>
  <si>
    <t>обследование подвалов</t>
  </si>
  <si>
    <t>застекление оконных проемов</t>
  </si>
  <si>
    <t>врезка крана на хознужды</t>
  </si>
  <si>
    <t>ремонт отопления со сваркой</t>
  </si>
  <si>
    <t>ремонт кровли, примыканий</t>
  </si>
  <si>
    <t>ппромывка опресовка</t>
  </si>
  <si>
    <t>замена трубы отопления,промывка батареи</t>
  </si>
  <si>
    <t>течь стояка ГВс</t>
  </si>
  <si>
    <t>сварка стояка отопления</t>
  </si>
  <si>
    <t>ремонт полов</t>
  </si>
  <si>
    <t>запуск стояка отопления</t>
  </si>
  <si>
    <t>устранение течи канализации</t>
  </si>
  <si>
    <t>ремонт тамбура и остекление подъезда</t>
  </si>
  <si>
    <t>ремонт входной двери,перегородки теплоузла,закрепление</t>
  </si>
  <si>
    <t>перил и остекление л.кл.</t>
  </si>
  <si>
    <t>ремонт подводки к водопод.</t>
  </si>
  <si>
    <t>закрыть слуховое окно</t>
  </si>
  <si>
    <t>сборка водоподогревателя</t>
  </si>
  <si>
    <t>прочистка ХВС</t>
  </si>
  <si>
    <t>устранение течи по сборке в узле</t>
  </si>
  <si>
    <t>ремонт входных и тамбурных дверей</t>
  </si>
  <si>
    <t>ремонт перегордки в подъезде</t>
  </si>
  <si>
    <t>подготовка места для установки водоподогревателя</t>
  </si>
  <si>
    <t>установка водоподогревателя</t>
  </si>
  <si>
    <t>течь стояка ГВС</t>
  </si>
  <si>
    <t xml:space="preserve">приварка резьбы </t>
  </si>
  <si>
    <t>Смена стояков ГВС.ХВС</t>
  </si>
  <si>
    <t>ремонт слуховых окон на чердак</t>
  </si>
  <si>
    <t>замена крана Д-32 на ГВС</t>
  </si>
  <si>
    <t>ремонт пола в подъезде</t>
  </si>
  <si>
    <t>замена стояков и подводки к гребенки</t>
  </si>
  <si>
    <t>замена ГВС и ХВС</t>
  </si>
  <si>
    <t>вскрытие полов и закрытие пола</t>
  </si>
  <si>
    <t>устранение свища ХВ</t>
  </si>
  <si>
    <t>ремонт подогревателя</t>
  </si>
  <si>
    <t>разборка щитов в бойлерной</t>
  </si>
  <si>
    <t>Перерасход/экономия</t>
  </si>
  <si>
    <t>Остаток средст на 1.01.2014 г.</t>
  </si>
  <si>
    <t>запенивание отверстий после пробивки ГВС и ХВС</t>
  </si>
  <si>
    <t>закрытие двери в подвал</t>
  </si>
  <si>
    <t>врезка перемычки</t>
  </si>
  <si>
    <t>замена резьб на п.сушителе</t>
  </si>
  <si>
    <t xml:space="preserve">ремонт кровли </t>
  </si>
  <si>
    <t>замена патрона в тамбуре и 4 ламп.</t>
  </si>
  <si>
    <t>опиловка веток</t>
  </si>
  <si>
    <t>опиловка упавшего дерева</t>
  </si>
  <si>
    <t>ремонт кровли, примыкания</t>
  </si>
  <si>
    <t>приварили дверь</t>
  </si>
  <si>
    <t>замена муфты на канализац.трубе</t>
  </si>
  <si>
    <t>замена канализации с долблением бетонных полов</t>
  </si>
  <si>
    <t>закрытие пола в тамбуре теплового узла</t>
  </si>
  <si>
    <t>замена входных кранов в узле</t>
  </si>
  <si>
    <t>замена ввода в дом</t>
  </si>
  <si>
    <t>установка конька</t>
  </si>
  <si>
    <t>замена сгонов</t>
  </si>
  <si>
    <t>замена сгона в узле</t>
  </si>
  <si>
    <t>замена стояков ХВС и ГВС</t>
  </si>
  <si>
    <t>замена трубы д,32 2,5 м</t>
  </si>
  <si>
    <t>замена канализации в подвале</t>
  </si>
  <si>
    <t>устранение течи на врезке термометра</t>
  </si>
  <si>
    <t>проверка вентеляции</t>
  </si>
  <si>
    <t>установка урны</t>
  </si>
  <si>
    <t>замена патрона в подвале</t>
  </si>
  <si>
    <t>заделка отв. В квартирах после сан.тех.работ</t>
  </si>
  <si>
    <t>заделка проемов вх.дверей</t>
  </si>
  <si>
    <t>заделка отв.в квартирах после с.т.работ</t>
  </si>
  <si>
    <t>устранение течи замена стояка канализации</t>
  </si>
  <si>
    <t>установка ,бетонирование стаканов для козырьков</t>
  </si>
  <si>
    <t>сварка полотенцесушителя</t>
  </si>
  <si>
    <t>ремонт стояков ХВ,ГВ</t>
  </si>
  <si>
    <t>течь стояка ХВс</t>
  </si>
  <si>
    <t>прочистка трубы канализации</t>
  </si>
  <si>
    <t>прочистка вентиляции</t>
  </si>
  <si>
    <t>приварить вх.дверь</t>
  </si>
  <si>
    <t>устранение течи канализации в подвале</t>
  </si>
  <si>
    <t>ремонт и остекление оконных рам</t>
  </si>
  <si>
    <t>очистка снега на чердаке</t>
  </si>
  <si>
    <t>ремонт дверной коробки,установка петель(проушин)</t>
  </si>
  <si>
    <t>установка отоп.приборов в подъезде</t>
  </si>
  <si>
    <t>установка шайбы на водоподогрев</t>
  </si>
  <si>
    <t>устранение течи отопления</t>
  </si>
  <si>
    <t>закрытие чердака 1 и 4 п.</t>
  </si>
  <si>
    <t>замена труб канализации</t>
  </si>
  <si>
    <t>разборка подвальных окон для проветревания</t>
  </si>
  <si>
    <t>ремонт входного автомата</t>
  </si>
  <si>
    <t>демонтаж вешалки для белья</t>
  </si>
  <si>
    <t>замена стояка канал.в подвале</t>
  </si>
  <si>
    <t>косметический ремонт бойлера</t>
  </si>
  <si>
    <t>отогрев ГВС на чердаке</t>
  </si>
  <si>
    <t>отогрев ГВС</t>
  </si>
  <si>
    <t>установка двери и перегородки,заложили кирпичную стенку</t>
  </si>
  <si>
    <t>чистка стояков ГВС</t>
  </si>
  <si>
    <t>Установка навесного замка</t>
  </si>
  <si>
    <t>установка замка в тепл.узле</t>
  </si>
  <si>
    <t>врезка крана шарового на ГВС</t>
  </si>
  <si>
    <t>заделка отв.после с/техн.работ</t>
  </si>
  <si>
    <t>заделка отверстей после с.тех работ</t>
  </si>
  <si>
    <t>заделка отверстий после ремонта ХВС и ГВС</t>
  </si>
  <si>
    <t>Замена стояков КАН</t>
  </si>
  <si>
    <t>Замена стояков ХВ,ГВ</t>
  </si>
  <si>
    <t>ремонт слуховых окон в подвале</t>
  </si>
  <si>
    <t>очистка кровли от снега и сосулек,ремонт подвальной двери</t>
  </si>
  <si>
    <t>ремонт ХВС в туалете</t>
  </si>
  <si>
    <t>ремонт ГВС по стояку</t>
  </si>
  <si>
    <t>замена стояка ГВС</t>
  </si>
  <si>
    <t>устранение течи стояка ХВС</t>
  </si>
  <si>
    <t>ремонт двери и изолировка запир.устр.</t>
  </si>
  <si>
    <t xml:space="preserve">замена светильника </t>
  </si>
  <si>
    <t>прочистка канализации замена сборки</t>
  </si>
  <si>
    <t>ремонт магистрального провода</t>
  </si>
  <si>
    <t>чистка стояка ХВ</t>
  </si>
  <si>
    <t>чистка стояка</t>
  </si>
  <si>
    <t>ОТЧЕТ</t>
  </si>
  <si>
    <t>по договору управоения МКД  Графитовая 1</t>
  </si>
  <si>
    <t>в рублях.</t>
  </si>
  <si>
    <t>Начислено жильцам</t>
  </si>
  <si>
    <t>холодная вода</t>
  </si>
  <si>
    <t>найм</t>
  </si>
  <si>
    <t>отопление</t>
  </si>
  <si>
    <t>Обслуживание и содержание</t>
  </si>
  <si>
    <t>ИТОГО</t>
  </si>
  <si>
    <t>оплачено жильцами</t>
  </si>
  <si>
    <t>Задолженность на 1.01.2013 г. по оплате коммунальных услуг</t>
  </si>
  <si>
    <t>Расшифровка статьи ремонт и содержание общего имущества МКД.</t>
  </si>
  <si>
    <t>Остаток на   1.01.2012 г.</t>
  </si>
  <si>
    <t>Начислено</t>
  </si>
  <si>
    <t>Израсходовано всего</t>
  </si>
  <si>
    <t>в т.ч.</t>
  </si>
  <si>
    <t>Аварийно диспетчерская служба</t>
  </si>
  <si>
    <t>Освещение мест общего пользования</t>
  </si>
  <si>
    <t>Уборка придомовой территории</t>
  </si>
  <si>
    <t>Уборка лестничных клеток</t>
  </si>
  <si>
    <t>Дератизация и десинсекция</t>
  </si>
  <si>
    <t>Вывоз ТБО и КГМ</t>
  </si>
  <si>
    <t xml:space="preserve">Обслуживание внутридомового газового оборудования </t>
  </si>
  <si>
    <t>Управление МКД</t>
  </si>
  <si>
    <t>Текущий ремонт,техническое обслуживание внутридомовых</t>
  </si>
  <si>
    <t>систем теплоснабжения,водопотребления,водоотведения,</t>
  </si>
  <si>
    <t xml:space="preserve">                                                                                      </t>
  </si>
  <si>
    <t>жилой дом  Ленина 30 по статье ремонт и содержание</t>
  </si>
  <si>
    <t>Наименование работ</t>
  </si>
  <si>
    <t>ед.изм.</t>
  </si>
  <si>
    <t>тариф</t>
  </si>
  <si>
    <t>Площадь м.кв.</t>
  </si>
  <si>
    <t>Уборка подъездов</t>
  </si>
  <si>
    <t>м.кв.</t>
  </si>
  <si>
    <t xml:space="preserve">Уборка придомовой </t>
  </si>
  <si>
    <t xml:space="preserve">территории </t>
  </si>
  <si>
    <t>Текущий ремонт</t>
  </si>
  <si>
    <t>Техническое обслужив.</t>
  </si>
  <si>
    <t>АДС</t>
  </si>
  <si>
    <t>Газовые сети</t>
  </si>
  <si>
    <t>Благоустройство</t>
  </si>
  <si>
    <t>вывоз мусора</t>
  </si>
  <si>
    <t>Освещение МОП</t>
  </si>
  <si>
    <t>Дератизация</t>
  </si>
  <si>
    <t xml:space="preserve">Управление </t>
  </si>
  <si>
    <t>Расшифровка текущего ремонта и благоустройства.</t>
  </si>
  <si>
    <t>управляющей компании "Комфорт" за 2013 год</t>
  </si>
  <si>
    <t>сумма  план на год</t>
  </si>
  <si>
    <t>Всего затрат за отчетный период</t>
  </si>
  <si>
    <t>остаток средств на 1.01.13 г. 35005,01</t>
  </si>
  <si>
    <t xml:space="preserve">электрических систем, конструктивных элементов, благоустройство </t>
  </si>
  <si>
    <t>и другие виды работ</t>
  </si>
  <si>
    <t>Остаток средств по статье ремонт и содержание на 1.01.2013 г.</t>
  </si>
  <si>
    <t>Директор ООО УК "Комфорт"</t>
  </si>
  <si>
    <t>Ю.В.Чамовских.</t>
  </si>
  <si>
    <t>ООО УК "Комфорт" за 2013 год</t>
  </si>
  <si>
    <t>по МКД  Графитовая 2</t>
  </si>
  <si>
    <t>Остаток средств по статье ремонт и содержание на 1.01.2014 г.</t>
  </si>
  <si>
    <t>Задолженность на 1.01.2014 г. по оплате коммунальных услуг</t>
  </si>
  <si>
    <t>Остаток на   1.01.2013 г.</t>
  </si>
  <si>
    <t>по МКД  Графитовая 3</t>
  </si>
  <si>
    <t>по МКД  С.Графитовая 8</t>
  </si>
  <si>
    <t>водоотведение</t>
  </si>
  <si>
    <t>нагрев воды</t>
  </si>
  <si>
    <t>газ</t>
  </si>
  <si>
    <t>горячая вода</t>
  </si>
  <si>
    <t>по договору управления МКД  Демина 1</t>
  </si>
  <si>
    <t>по МКД  Демина 2</t>
  </si>
  <si>
    <t>Нежилые помещения</t>
  </si>
  <si>
    <t>по МКД  Демина 3</t>
  </si>
  <si>
    <t>Нежилое помещение</t>
  </si>
  <si>
    <t>по МКД  Демина 4</t>
  </si>
  <si>
    <t>по МКД  Демина 5</t>
  </si>
  <si>
    <t>по договору управления МКД  Демина 8</t>
  </si>
  <si>
    <t>по МКД  Демина 9а</t>
  </si>
  <si>
    <t>по МКД  Демина 9</t>
  </si>
  <si>
    <t>по МКД  Демина 10</t>
  </si>
  <si>
    <t>по МКД  Демина 11</t>
  </si>
  <si>
    <t>по договору управления МКД  Демина 11а</t>
  </si>
  <si>
    <t>по договору управления МКД  Демина 12</t>
  </si>
  <si>
    <t>по договору управления МКД  Демина 14</t>
  </si>
  <si>
    <t>по договору управления МКД  Калинина 197</t>
  </si>
  <si>
    <t>по договору управления МКД  К.Либкнехта 109</t>
  </si>
  <si>
    <t>по управлению МКД  К.Либкнехта 111</t>
  </si>
  <si>
    <t>Электроэнергия</t>
  </si>
  <si>
    <t>по договору управления МКД  К.Либкнехта 113</t>
  </si>
  <si>
    <t>по договору управления МКД  К.Либкнехта 115</t>
  </si>
  <si>
    <t>по договору управления МКД  К.Либкнехта 117</t>
  </si>
  <si>
    <t>Нежилые промещения</t>
  </si>
  <si>
    <t>по договору управления МКД  К.Либкнехта 119</t>
  </si>
  <si>
    <t>по договору управления МКД  К.Либкнехта 121</t>
  </si>
  <si>
    <t>по МКД  К.Либкнехта 123</t>
  </si>
  <si>
    <t>по договору управления МКД  К.Либкнехта 127</t>
  </si>
  <si>
    <t>по договору управления МКД  К.Либкнехта 129</t>
  </si>
  <si>
    <t>по договору подряда МКД  К.Либкнехта 131</t>
  </si>
  <si>
    <t>по договору управления МКД  К.Либкнехта 133</t>
  </si>
  <si>
    <t>по договору управления МКД  К.Либкнехта 135</t>
  </si>
  <si>
    <t>по договору управления МКД  К.Либкнехта 139</t>
  </si>
  <si>
    <t>по договору управления МКД  Кр.Звезды 99</t>
  </si>
  <si>
    <t>по МКД  Кр.Звезда 100</t>
  </si>
  <si>
    <t>электроэнергия</t>
  </si>
  <si>
    <t>Директор ООО УК "Комфорт"                          Ю.В.Чамовских.</t>
  </si>
  <si>
    <t>по договору управления МКД  Кр.Звезды 102</t>
  </si>
  <si>
    <t>по МКД  Кр.Звезды 103</t>
  </si>
  <si>
    <t xml:space="preserve">   </t>
  </si>
  <si>
    <t>по договору управления МКД  Кр.Звезды 105</t>
  </si>
  <si>
    <t>по МКД  Ленина 32</t>
  </si>
  <si>
    <t>по договору управления МКД  Ленина 34</t>
  </si>
  <si>
    <t>по МКД  Ленина 36</t>
  </si>
  <si>
    <t>по МКД  Ленина 36а</t>
  </si>
  <si>
    <t>по МКД  Ленина 38</t>
  </si>
  <si>
    <t>по МКД  Ленина 44</t>
  </si>
  <si>
    <t>по договору управления МКД  Ленина 45</t>
  </si>
  <si>
    <t>по МКД  Ленина 47</t>
  </si>
  <si>
    <t>Задолженность на 1.01.2013г. по оплате коммунальных услуг</t>
  </si>
  <si>
    <t>по МКД  Ленина 49</t>
  </si>
  <si>
    <t>по МКД  Ленина 51</t>
  </si>
  <si>
    <t>по договору управления МКД  Ленина 53</t>
  </si>
  <si>
    <t>по договору управления МКД  Металлургов 22</t>
  </si>
  <si>
    <t>по договору управления МКД  Пр.Южный 1</t>
  </si>
  <si>
    <t>Канализация</t>
  </si>
  <si>
    <t>по МКД  Пр.Южный 2</t>
  </si>
  <si>
    <t>по МКД  Пр.Южный 3</t>
  </si>
  <si>
    <t>по МКД  Республики 104</t>
  </si>
  <si>
    <t>по МКД  Р.Люксембург 24</t>
  </si>
  <si>
    <t>по МКД  ЧГРЭС 3</t>
  </si>
  <si>
    <t>по МКД  ЧГРЭС 5</t>
  </si>
  <si>
    <t>по договору управления МКД  Челюскинцев 41 а</t>
  </si>
  <si>
    <t>по МКД  Челюскинцев 43</t>
  </si>
  <si>
    <t>по договору управления МКД  Челюскинцев 45</t>
  </si>
  <si>
    <t>по договору управления МКД  Челюскинцев 47</t>
  </si>
  <si>
    <t>по договору управления МКД  Челюскинцев 49</t>
  </si>
  <si>
    <t>по МКД  Челюскинцев 51</t>
  </si>
  <si>
    <t>по МКД  Челюскинцев 53</t>
  </si>
  <si>
    <t>по МКД  Челюскинцев 55</t>
  </si>
  <si>
    <t>по договору управления МКД  Челюскинцев 55а</t>
  </si>
  <si>
    <t>по МКД  Челюскинцев 58</t>
  </si>
  <si>
    <t>по договору управления МКД  Челюскинцев 59</t>
  </si>
  <si>
    <t>по МКД  Челюскинцев 59а</t>
  </si>
  <si>
    <t>по договору управления МКД  Ленина 59</t>
  </si>
  <si>
    <t>по договору управления МКД  Челюскинцев 37 а</t>
  </si>
  <si>
    <t>по МКД  Челюскинцев 56</t>
  </si>
  <si>
    <t>по договору управления МКД  Челюскинцев 60</t>
  </si>
  <si>
    <t xml:space="preserve"> </t>
  </si>
  <si>
    <t>по МКД  Челюскинцев 62</t>
  </si>
  <si>
    <t>по МКД  Челюскинцев 64</t>
  </si>
  <si>
    <t>по МКД  Демина 6</t>
  </si>
  <si>
    <t>Укос травы</t>
  </si>
  <si>
    <t>укос травы</t>
  </si>
  <si>
    <t xml:space="preserve">укос травы </t>
  </si>
  <si>
    <t>отогрев отопления</t>
  </si>
  <si>
    <t>ремонт эл.оборудование и замена ламп.</t>
  </si>
  <si>
    <t>ремонт электрооборудования</t>
  </si>
  <si>
    <t>перепуски</t>
  </si>
  <si>
    <t>ремонт электрооборудования и замена ламп</t>
  </si>
  <si>
    <t>регулировка водоподогревателя</t>
  </si>
  <si>
    <t>заделка отверстий кирпичем</t>
  </si>
  <si>
    <t>врезка кранов на тех нужды</t>
  </si>
  <si>
    <t>восстановление подъездного отопления</t>
  </si>
  <si>
    <t>Косметический ремонт л.клетки</t>
  </si>
  <si>
    <t>регулировка шайб</t>
  </si>
  <si>
    <t>побелка,покраска стени труб отопления</t>
  </si>
  <si>
    <t>завоз песка в песочницы</t>
  </si>
  <si>
    <t>замена автом.выкл.</t>
  </si>
  <si>
    <t>ремонт кровли</t>
  </si>
  <si>
    <t>перепуск отопления</t>
  </si>
  <si>
    <t>регулировка</t>
  </si>
  <si>
    <t>замена трубы канализации</t>
  </si>
  <si>
    <t>откачка воды из подвала</t>
  </si>
  <si>
    <t>регулировка отопления</t>
  </si>
  <si>
    <t>набивка сальников</t>
  </si>
  <si>
    <t>ремонт входных дверей и установка пружин</t>
  </si>
  <si>
    <t>закладка стены из кирпича</t>
  </si>
  <si>
    <t>ремонт бойлера,замена крана</t>
  </si>
  <si>
    <t>установка ограждения в местах схода снега и сосулек</t>
  </si>
  <si>
    <t>ремонт ГВС в туалете</t>
  </si>
  <si>
    <t>ремонт водосточной трубы и очистка от наледи</t>
  </si>
  <si>
    <t>закрытие чердачных люков</t>
  </si>
  <si>
    <t>засыпка ямы возле подъезда</t>
  </si>
  <si>
    <t>обследование кровли на чердаке, очистка кровли</t>
  </si>
  <si>
    <t>очистка кровли от наледи</t>
  </si>
  <si>
    <t>осмотры эл.шкафов</t>
  </si>
  <si>
    <t>приварка прутьев на л.клетке</t>
  </si>
  <si>
    <t>изготовление и установка скамеек 3 п.</t>
  </si>
  <si>
    <t>осмотр провалившейся земли</t>
  </si>
  <si>
    <t>ремонт перил,запенивание дыр,ремонт тамбурн.дв.</t>
  </si>
  <si>
    <t xml:space="preserve">закладка оконного проема </t>
  </si>
  <si>
    <t>установка досок объявления</t>
  </si>
  <si>
    <t>снятие почтовых ящиков</t>
  </si>
  <si>
    <t>остекление оконной рамы</t>
  </si>
  <si>
    <t>ремонт чердачного люка установка на замок</t>
  </si>
  <si>
    <t>обследование кровли по протечки</t>
  </si>
  <si>
    <t>ремонт песочницы, малые формы,скамейки</t>
  </si>
  <si>
    <t>установка новых ящиков</t>
  </si>
  <si>
    <t>ремонт пола в тамбуре,застекление окон в тамбуре</t>
  </si>
  <si>
    <t>ремонт оконной рамы</t>
  </si>
  <si>
    <t>ремонт люков 2 и 4 под.</t>
  </si>
  <si>
    <t>ремонт скамеек</t>
  </si>
  <si>
    <t>остекление оконных рам в подъездах</t>
  </si>
  <si>
    <t>косметический ремонт цоколя</t>
  </si>
  <si>
    <t>замена пакетника</t>
  </si>
  <si>
    <t>ремонт кровли и примыканий</t>
  </si>
  <si>
    <t>промывка опресовка</t>
  </si>
  <si>
    <t>установка шайб</t>
  </si>
  <si>
    <t>установка и ремонт рам в подъезде</t>
  </si>
  <si>
    <t>ремонт кровли,водостоков</t>
  </si>
  <si>
    <t>устранение течи в узле</t>
  </si>
  <si>
    <t>ремонт в бойлерной</t>
  </si>
  <si>
    <t>застекление окна в подъезде и закрытие люка</t>
  </si>
  <si>
    <t>ремонт и закрытие люка</t>
  </si>
  <si>
    <t>косметический ремонт л.клеток</t>
  </si>
  <si>
    <t>промывка батарей</t>
  </si>
  <si>
    <t>приварили петли на двери</t>
  </si>
  <si>
    <t>установка скамейки и ремонт старой</t>
  </si>
  <si>
    <t>замена 2 х ламп</t>
  </si>
  <si>
    <t>замена кранов шаровых</t>
  </si>
  <si>
    <t>промывка</t>
  </si>
  <si>
    <t>установка дверного блока</t>
  </si>
  <si>
    <t>проверка подвала на утечки</t>
  </si>
  <si>
    <t>изготовление лестницы и люка в подвал</t>
  </si>
  <si>
    <t>изготовление люка на 3 под.и установка</t>
  </si>
  <si>
    <t>ремонт люка выхода на кровлю</t>
  </si>
  <si>
    <t>Врезка сбросника на обратке</t>
  </si>
  <si>
    <t>увеличение шайбы</t>
  </si>
  <si>
    <t>ремонт водонагревателя</t>
  </si>
  <si>
    <t>запуск отопления и развоздушевание</t>
  </si>
  <si>
    <t>устранение течи батареи</t>
  </si>
  <si>
    <t>замена трубы в подвале</t>
  </si>
  <si>
    <t>ремонт входной тамбурной двери</t>
  </si>
  <si>
    <t>врезка крана на тех.нужды</t>
  </si>
  <si>
    <t>ремонт батарей</t>
  </si>
  <si>
    <t>ремонт батареи отопления</t>
  </si>
  <si>
    <t>осмотр вентиляционных колодцев</t>
  </si>
  <si>
    <t>ремонт двери входа на кровлю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</si>
</sst>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 shrinkToFi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justify" wrapText="1" shrinkToFit="1"/>
    </xf>
    <xf numFmtId="2" fontId="0" fillId="0" borderId="3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7"/>
  <sheetViews>
    <sheetView workbookViewId="0" topLeftCell="A19">
      <selection activeCell="K45" sqref="K45"/>
    </sheetView>
  </sheetViews>
  <sheetFormatPr defaultColWidth="9.140625" defaultRowHeight="12.75"/>
  <sheetData>
    <row r="3" ht="12.75">
      <c r="D3" s="1" t="s">
        <v>884</v>
      </c>
    </row>
    <row r="4" ht="12.75">
      <c r="D4" s="1" t="s">
        <v>939</v>
      </c>
    </row>
    <row r="5" ht="12.75">
      <c r="D5" s="1" t="s">
        <v>940</v>
      </c>
    </row>
    <row r="6" ht="12.75">
      <c r="D6" s="1" t="s">
        <v>886</v>
      </c>
    </row>
    <row r="7" spans="2:9" ht="12.75">
      <c r="B7" t="s">
        <v>894</v>
      </c>
      <c r="I7" s="2">
        <v>3832.18</v>
      </c>
    </row>
    <row r="9" spans="2:3" ht="12.75">
      <c r="B9" s="2" t="s">
        <v>887</v>
      </c>
      <c r="C9" s="2"/>
    </row>
    <row r="11" spans="2:9" ht="12.75">
      <c r="B11" t="s">
        <v>888</v>
      </c>
      <c r="I11">
        <v>832.32</v>
      </c>
    </row>
    <row r="12" spans="2:9" ht="12.75">
      <c r="B12" t="s">
        <v>889</v>
      </c>
      <c r="I12">
        <v>431.52</v>
      </c>
    </row>
    <row r="13" spans="2:9" ht="12.75">
      <c r="B13" t="s">
        <v>890</v>
      </c>
      <c r="I13">
        <v>30344.91</v>
      </c>
    </row>
    <row r="14" spans="2:9" ht="12.75">
      <c r="B14" t="s">
        <v>891</v>
      </c>
      <c r="I14">
        <v>6355.44</v>
      </c>
    </row>
    <row r="15" spans="2:9" ht="12.75">
      <c r="B15" s="2" t="s">
        <v>892</v>
      </c>
      <c r="I15" s="2">
        <f>SUM(I11:I14)</f>
        <v>37964.19</v>
      </c>
    </row>
    <row r="16" spans="2:9" ht="12.75">
      <c r="B16" t="s">
        <v>893</v>
      </c>
      <c r="I16">
        <v>36891.47</v>
      </c>
    </row>
    <row r="18" spans="2:9" ht="12.75">
      <c r="B18" t="s">
        <v>942</v>
      </c>
      <c r="I18" s="2">
        <f>I7+I15-I16</f>
        <v>4904.9000000000015</v>
      </c>
    </row>
    <row r="20" spans="2:4" ht="12.75">
      <c r="B20" s="2" t="s">
        <v>895</v>
      </c>
      <c r="C20" s="2"/>
      <c r="D20" s="2"/>
    </row>
    <row r="21" spans="2:4" ht="12.75">
      <c r="B21" s="2"/>
      <c r="C21" s="2"/>
      <c r="D21" s="2"/>
    </row>
    <row r="22" spans="2:9" ht="12.75">
      <c r="B22" s="2" t="s">
        <v>943</v>
      </c>
      <c r="C22" s="2"/>
      <c r="D22" s="2"/>
      <c r="I22" s="2">
        <v>6500.78</v>
      </c>
    </row>
    <row r="24" spans="2:9" ht="12.75">
      <c r="B24" s="2" t="s">
        <v>897</v>
      </c>
      <c r="I24" s="2">
        <f>I14</f>
        <v>6355.44</v>
      </c>
    </row>
    <row r="26" spans="2:9" ht="12.75">
      <c r="B26" s="2" t="s">
        <v>898</v>
      </c>
      <c r="I26" s="2">
        <f>SUM(I28:I39)</f>
        <v>7765.49</v>
      </c>
    </row>
    <row r="27" ht="12.75">
      <c r="B27" s="2" t="s">
        <v>899</v>
      </c>
    </row>
    <row r="28" spans="2:9" ht="12.75">
      <c r="B28" t="s">
        <v>900</v>
      </c>
      <c r="I28">
        <v>1160.64</v>
      </c>
    </row>
    <row r="29" spans="2:9" ht="12.75">
      <c r="B29" t="s">
        <v>901</v>
      </c>
      <c r="I29">
        <v>0</v>
      </c>
    </row>
    <row r="30" spans="2:9" ht="12.75">
      <c r="B30" t="s">
        <v>902</v>
      </c>
      <c r="I30">
        <v>0</v>
      </c>
    </row>
    <row r="31" spans="2:9" ht="12.75">
      <c r="B31" t="s">
        <v>903</v>
      </c>
      <c r="I31">
        <v>0</v>
      </c>
    </row>
    <row r="32" spans="2:9" ht="12.75">
      <c r="B32" t="s">
        <v>904</v>
      </c>
      <c r="I32">
        <v>0</v>
      </c>
    </row>
    <row r="33" spans="2:9" ht="12.75">
      <c r="B33" t="s">
        <v>905</v>
      </c>
      <c r="I33">
        <v>945.36</v>
      </c>
    </row>
    <row r="34" spans="2:9" ht="12.75">
      <c r="B34" t="s">
        <v>906</v>
      </c>
      <c r="I34">
        <v>0</v>
      </c>
    </row>
    <row r="35" spans="2:9" ht="12.75">
      <c r="B35" t="s">
        <v>907</v>
      </c>
      <c r="I35">
        <v>1656.72</v>
      </c>
    </row>
    <row r="36" ht="12.75">
      <c r="B36" t="s">
        <v>908</v>
      </c>
    </row>
    <row r="37" ht="12.75">
      <c r="B37" t="s">
        <v>909</v>
      </c>
    </row>
    <row r="38" ht="12.75">
      <c r="B38" t="s">
        <v>934</v>
      </c>
    </row>
    <row r="39" spans="2:9" ht="12.75">
      <c r="B39" t="s">
        <v>935</v>
      </c>
      <c r="I39">
        <f>SUM(I41:I42)</f>
        <v>4002.77</v>
      </c>
    </row>
    <row r="40" ht="14.25" customHeight="1">
      <c r="B40" t="s">
        <v>899</v>
      </c>
    </row>
    <row r="41" spans="2:9" ht="13.5" customHeight="1">
      <c r="B41" t="s">
        <v>1034</v>
      </c>
      <c r="I41">
        <v>3780.24</v>
      </c>
    </row>
    <row r="42" spans="2:9" ht="15.75" customHeight="1">
      <c r="B42" t="s">
        <v>1035</v>
      </c>
      <c r="I42">
        <v>222.53</v>
      </c>
    </row>
    <row r="43" ht="24" customHeight="1"/>
    <row r="44" spans="2:9" ht="12.75">
      <c r="B44" s="20" t="s">
        <v>941</v>
      </c>
      <c r="C44" s="20"/>
      <c r="D44" s="20"/>
      <c r="E44" s="20"/>
      <c r="F44" s="20"/>
      <c r="G44" s="20"/>
      <c r="H44" s="20"/>
      <c r="I44" s="20">
        <f>I22+I24-I26</f>
        <v>5090.73</v>
      </c>
    </row>
    <row r="47" spans="3:8" ht="12.75">
      <c r="C47" t="s">
        <v>937</v>
      </c>
      <c r="H47" t="s">
        <v>938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77"/>
  <sheetViews>
    <sheetView workbookViewId="0" topLeftCell="A57">
      <selection activeCell="D85" sqref="D85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1021</v>
      </c>
    </row>
    <row r="5" ht="12.75">
      <c r="D5" s="1" t="s">
        <v>886</v>
      </c>
    </row>
    <row r="6" spans="2:9" ht="12.75">
      <c r="B6" t="s">
        <v>894</v>
      </c>
      <c r="I6" s="2">
        <v>169954.32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50204.27</v>
      </c>
    </row>
    <row r="11" spans="2:9" ht="12.75">
      <c r="B11" t="s">
        <v>946</v>
      </c>
      <c r="I11">
        <v>100139.36</v>
      </c>
    </row>
    <row r="12" spans="2:9" ht="12.75">
      <c r="B12" t="s">
        <v>947</v>
      </c>
      <c r="I12">
        <v>31145.23</v>
      </c>
    </row>
    <row r="13" spans="2:9" ht="12.75">
      <c r="B13" t="s">
        <v>889</v>
      </c>
      <c r="I13">
        <v>1707.6</v>
      </c>
    </row>
    <row r="14" spans="2:9" ht="12.75">
      <c r="B14" t="s">
        <v>890</v>
      </c>
      <c r="I14">
        <v>631696.69</v>
      </c>
    </row>
    <row r="15" spans="2:9" ht="12.75">
      <c r="B15" t="s">
        <v>949</v>
      </c>
      <c r="I15">
        <v>125078.52</v>
      </c>
    </row>
    <row r="16" spans="2:9" ht="12.75">
      <c r="B16" t="s">
        <v>891</v>
      </c>
      <c r="I16">
        <v>283086.4</v>
      </c>
    </row>
    <row r="17" spans="2:9" ht="12.75">
      <c r="B17" s="2" t="s">
        <v>892</v>
      </c>
      <c r="I17" s="2">
        <f>SUM(I10:I16)</f>
        <v>1223058.0699999998</v>
      </c>
    </row>
    <row r="18" spans="2:9" ht="12.75">
      <c r="B18" t="s">
        <v>893</v>
      </c>
      <c r="I18">
        <v>1201092.45</v>
      </c>
    </row>
    <row r="20" spans="2:9" ht="12.75">
      <c r="B20" t="s">
        <v>942</v>
      </c>
      <c r="I20" s="2">
        <f>I6+I17-I18</f>
        <v>191919.93999999994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41662.98</v>
      </c>
    </row>
    <row r="26" spans="2:9" ht="12.75">
      <c r="B26" s="2" t="s">
        <v>897</v>
      </c>
      <c r="I26" s="2">
        <f>I16</f>
        <v>283086.4</v>
      </c>
    </row>
    <row r="28" spans="2:9" ht="12.75">
      <c r="B28" s="2" t="s">
        <v>898</v>
      </c>
      <c r="I28" s="2">
        <f>SUM(I30:I41)</f>
        <v>254915.38</v>
      </c>
    </row>
    <row r="29" ht="12.75">
      <c r="B29" s="2" t="s">
        <v>899</v>
      </c>
    </row>
    <row r="30" spans="2:9" ht="12.75">
      <c r="B30" t="s">
        <v>900</v>
      </c>
      <c r="I30">
        <v>44559.45</v>
      </c>
    </row>
    <row r="31" spans="2:9" ht="12.75">
      <c r="B31" t="s">
        <v>901</v>
      </c>
      <c r="I31">
        <v>8271.8</v>
      </c>
    </row>
    <row r="32" spans="2:9" ht="12.75">
      <c r="B32" t="s">
        <v>902</v>
      </c>
      <c r="I32">
        <v>42836.16</v>
      </c>
    </row>
    <row r="33" spans="2:9" ht="12.75">
      <c r="B33" t="s">
        <v>903</v>
      </c>
      <c r="I33">
        <v>25603.22</v>
      </c>
    </row>
    <row r="34" spans="2:9" ht="12.75">
      <c r="B34" t="s">
        <v>904</v>
      </c>
      <c r="I34">
        <v>850.68</v>
      </c>
    </row>
    <row r="35" spans="2:9" ht="12.75">
      <c r="B35" t="s">
        <v>905</v>
      </c>
      <c r="I35">
        <v>24864.66</v>
      </c>
    </row>
    <row r="36" spans="2:9" ht="12.75">
      <c r="B36" t="s">
        <v>906</v>
      </c>
      <c r="I36">
        <v>6154.62</v>
      </c>
    </row>
    <row r="37" spans="2:9" ht="12.75">
      <c r="B37" t="s">
        <v>907</v>
      </c>
      <c r="I37">
        <v>42343.79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 s="2">
        <f>SUM(I43:I73)</f>
        <v>59431</v>
      </c>
    </row>
    <row r="42" ht="12.75">
      <c r="B42" t="s">
        <v>899</v>
      </c>
    </row>
    <row r="43" spans="2:9" ht="12.75">
      <c r="B43" t="s">
        <v>1032</v>
      </c>
      <c r="I43">
        <v>225</v>
      </c>
    </row>
    <row r="44" spans="2:9" ht="12.75">
      <c r="B44" t="s">
        <v>51</v>
      </c>
      <c r="I44">
        <v>1668.56</v>
      </c>
    </row>
    <row r="45" spans="2:9" ht="12.75">
      <c r="B45" t="s">
        <v>52</v>
      </c>
      <c r="I45">
        <v>1668.56</v>
      </c>
    </row>
    <row r="46" spans="2:9" ht="12.75">
      <c r="B46" t="s">
        <v>53</v>
      </c>
      <c r="I46">
        <v>549.42</v>
      </c>
    </row>
    <row r="47" spans="2:9" ht="12.75">
      <c r="B47" t="s">
        <v>54</v>
      </c>
      <c r="I47">
        <v>526.54</v>
      </c>
    </row>
    <row r="48" spans="2:9" ht="12.75">
      <c r="B48" t="s">
        <v>55</v>
      </c>
      <c r="I48">
        <v>438.05</v>
      </c>
    </row>
    <row r="49" spans="2:9" ht="12.75">
      <c r="B49" t="s">
        <v>56</v>
      </c>
      <c r="I49">
        <v>834.28</v>
      </c>
    </row>
    <row r="50" spans="2:9" ht="12.75">
      <c r="B50" t="s">
        <v>57</v>
      </c>
      <c r="I50">
        <v>417.14</v>
      </c>
    </row>
    <row r="51" spans="2:9" ht="12.75">
      <c r="B51" t="s">
        <v>58</v>
      </c>
      <c r="I51">
        <v>3936.24</v>
      </c>
    </row>
    <row r="52" spans="2:9" ht="12.75">
      <c r="B52" t="s">
        <v>33</v>
      </c>
      <c r="I52">
        <v>826.93</v>
      </c>
    </row>
    <row r="53" spans="2:9" ht="12.75">
      <c r="B53" t="s">
        <v>59</v>
      </c>
      <c r="I53">
        <v>1055.84</v>
      </c>
    </row>
    <row r="54" spans="2:9" ht="12.75">
      <c r="B54" t="s">
        <v>15</v>
      </c>
      <c r="I54">
        <v>2490.12</v>
      </c>
    </row>
    <row r="55" spans="2:9" ht="12.75">
      <c r="B55" t="s">
        <v>60</v>
      </c>
      <c r="I55">
        <v>656.53</v>
      </c>
    </row>
    <row r="56" spans="2:9" ht="12.75">
      <c r="B56" t="s">
        <v>61</v>
      </c>
      <c r="I56">
        <v>1668.56</v>
      </c>
    </row>
    <row r="57" spans="2:9" ht="12.75">
      <c r="B57" t="s">
        <v>1045</v>
      </c>
      <c r="I57">
        <v>4671.4</v>
      </c>
    </row>
    <row r="58" spans="2:9" ht="12.75">
      <c r="B58" t="s">
        <v>1046</v>
      </c>
      <c r="I58">
        <v>465.71</v>
      </c>
    </row>
    <row r="59" spans="2:9" ht="12.75">
      <c r="B59" t="s">
        <v>62</v>
      </c>
      <c r="I59">
        <v>417.14</v>
      </c>
    </row>
    <row r="60" spans="2:9" ht="12.75">
      <c r="B60" t="s">
        <v>1038</v>
      </c>
      <c r="I60">
        <v>3967.17</v>
      </c>
    </row>
    <row r="61" spans="2:9" ht="12.75">
      <c r="B61" t="s">
        <v>1048</v>
      </c>
      <c r="I61">
        <v>1108.57</v>
      </c>
    </row>
    <row r="62" spans="2:9" ht="12.75">
      <c r="B62" t="s">
        <v>1048</v>
      </c>
      <c r="I62">
        <v>1221.28</v>
      </c>
    </row>
    <row r="63" spans="2:9" ht="12.75">
      <c r="B63" t="s">
        <v>25</v>
      </c>
      <c r="I63">
        <v>1890.12</v>
      </c>
    </row>
    <row r="64" spans="2:9" ht="12.75">
      <c r="B64" t="s">
        <v>63</v>
      </c>
      <c r="I64">
        <v>4076.78</v>
      </c>
    </row>
    <row r="65" spans="2:9" ht="12.75">
      <c r="B65" t="s">
        <v>64</v>
      </c>
      <c r="I65">
        <v>4108.68</v>
      </c>
    </row>
    <row r="66" spans="2:9" ht="12.75">
      <c r="B66" t="s">
        <v>65</v>
      </c>
      <c r="I66">
        <v>441.36</v>
      </c>
    </row>
    <row r="67" spans="2:9" ht="12.75">
      <c r="B67" t="s">
        <v>66</v>
      </c>
      <c r="I67">
        <v>3421.8</v>
      </c>
    </row>
    <row r="68" spans="2:9" ht="12.75">
      <c r="B68" t="s">
        <v>67</v>
      </c>
      <c r="I68">
        <v>7134.28</v>
      </c>
    </row>
    <row r="69" spans="2:9" ht="12.75">
      <c r="B69" t="s">
        <v>48</v>
      </c>
      <c r="I69">
        <v>2749.82</v>
      </c>
    </row>
    <row r="70" spans="2:9" ht="12.75">
      <c r="B70" t="s">
        <v>16</v>
      </c>
      <c r="I70">
        <v>222.53</v>
      </c>
    </row>
    <row r="71" spans="2:9" ht="12.75">
      <c r="B71" t="s">
        <v>68</v>
      </c>
      <c r="I71">
        <v>4866.54</v>
      </c>
    </row>
    <row r="72" spans="2:9" ht="12.75">
      <c r="B72" t="s">
        <v>69</v>
      </c>
      <c r="I72">
        <v>1367.48</v>
      </c>
    </row>
    <row r="73" spans="2:9" ht="12.75">
      <c r="B73" t="s">
        <v>70</v>
      </c>
      <c r="I73">
        <v>338.57</v>
      </c>
    </row>
    <row r="75" spans="2:9" ht="12.75">
      <c r="B75" t="s">
        <v>941</v>
      </c>
      <c r="I75" s="2">
        <f>I24+I26-I28</f>
        <v>69834</v>
      </c>
    </row>
    <row r="77" ht="12.75">
      <c r="C77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56"/>
  <sheetViews>
    <sheetView workbookViewId="0" topLeftCell="A33">
      <selection activeCell="L61" sqref="L61"/>
    </sheetView>
  </sheetViews>
  <sheetFormatPr defaultColWidth="9.140625" defaultRowHeight="12.75"/>
  <sheetData>
    <row r="1" ht="12.75">
      <c r="D1" s="1" t="s">
        <v>884</v>
      </c>
    </row>
    <row r="2" ht="12.75">
      <c r="D2" s="1" t="s">
        <v>939</v>
      </c>
    </row>
    <row r="3" ht="12.75">
      <c r="D3" s="1" t="s">
        <v>1020</v>
      </c>
    </row>
    <row r="4" ht="12.75">
      <c r="D4" s="1" t="s">
        <v>886</v>
      </c>
    </row>
    <row r="5" spans="2:9" ht="12.75">
      <c r="B5" t="s">
        <v>942</v>
      </c>
      <c r="I5" s="2">
        <v>61718.6</v>
      </c>
    </row>
    <row r="7" spans="2:3" ht="12.75">
      <c r="B7" s="2" t="s">
        <v>887</v>
      </c>
      <c r="C7" s="2"/>
    </row>
    <row r="9" spans="2:9" ht="12.75">
      <c r="B9" t="s">
        <v>888</v>
      </c>
      <c r="I9">
        <v>34521.72</v>
      </c>
    </row>
    <row r="10" spans="2:9" ht="12.75">
      <c r="B10" t="s">
        <v>946</v>
      </c>
      <c r="I10">
        <v>68807.37</v>
      </c>
    </row>
    <row r="11" spans="2:9" ht="12.75">
      <c r="B11" t="s">
        <v>947</v>
      </c>
      <c r="I11">
        <v>38897.52</v>
      </c>
    </row>
    <row r="12" spans="2:9" ht="12.75">
      <c r="B12" t="s">
        <v>889</v>
      </c>
      <c r="I12">
        <v>499.94</v>
      </c>
    </row>
    <row r="13" spans="2:9" ht="12.75">
      <c r="B13" t="s">
        <v>890</v>
      </c>
      <c r="I13">
        <v>409365.38</v>
      </c>
    </row>
    <row r="14" spans="2:9" ht="12.75">
      <c r="B14" t="s">
        <v>949</v>
      </c>
      <c r="I14">
        <v>57430.96</v>
      </c>
    </row>
    <row r="15" spans="2:9" ht="12.75">
      <c r="B15" t="s">
        <v>891</v>
      </c>
      <c r="I15">
        <v>186156.84</v>
      </c>
    </row>
    <row r="16" spans="2:9" ht="12.75">
      <c r="B16" s="2" t="s">
        <v>892</v>
      </c>
      <c r="I16" s="2">
        <f>SUM(I9:I15)</f>
        <v>795679.7299999999</v>
      </c>
    </row>
    <row r="17" spans="2:9" ht="12.75">
      <c r="B17" t="s">
        <v>893</v>
      </c>
      <c r="I17">
        <v>792081.25</v>
      </c>
    </row>
    <row r="19" spans="2:9" ht="12.75">
      <c r="B19" t="s">
        <v>942</v>
      </c>
      <c r="I19" s="2">
        <f>I5+I16-I17</f>
        <v>65317.07999999984</v>
      </c>
    </row>
    <row r="21" spans="2:4" ht="12.75">
      <c r="B21" s="2" t="s">
        <v>895</v>
      </c>
      <c r="C21" s="2"/>
      <c r="D21" s="2"/>
    </row>
    <row r="22" spans="2:4" ht="12.75">
      <c r="B22" s="2"/>
      <c r="C22" s="2"/>
      <c r="D22" s="2"/>
    </row>
    <row r="23" spans="2:9" ht="12.75">
      <c r="B23" s="2" t="s">
        <v>943</v>
      </c>
      <c r="C23" s="2"/>
      <c r="D23" s="2"/>
      <c r="I23">
        <v>14340.21</v>
      </c>
    </row>
    <row r="25" spans="2:9" ht="12.75">
      <c r="B25" s="2" t="s">
        <v>897</v>
      </c>
      <c r="I25" s="2">
        <f>I15</f>
        <v>186156.84</v>
      </c>
    </row>
    <row r="27" spans="2:9" ht="12.75">
      <c r="B27" s="2" t="s">
        <v>898</v>
      </c>
      <c r="I27" s="2">
        <f>SUM(I29:I40)</f>
        <v>147543.78</v>
      </c>
    </row>
    <row r="28" ht="12.75">
      <c r="B28" s="2" t="s">
        <v>899</v>
      </c>
    </row>
    <row r="29" spans="2:9" ht="12.75">
      <c r="B29" t="s">
        <v>900</v>
      </c>
      <c r="I29">
        <v>29329.6</v>
      </c>
    </row>
    <row r="30" spans="2:9" ht="12.75">
      <c r="B30" t="s">
        <v>901</v>
      </c>
      <c r="I30">
        <v>5444.62</v>
      </c>
    </row>
    <row r="31" spans="2:9" ht="12.75">
      <c r="B31" t="s">
        <v>902</v>
      </c>
      <c r="I31">
        <v>28195.31</v>
      </c>
    </row>
    <row r="32" spans="2:9" ht="12.75">
      <c r="B32" t="s">
        <v>903</v>
      </c>
      <c r="I32">
        <v>16852.37</v>
      </c>
    </row>
    <row r="33" spans="2:9" ht="12.75">
      <c r="B33" t="s">
        <v>904</v>
      </c>
      <c r="I33">
        <v>891.48</v>
      </c>
    </row>
    <row r="34" spans="2:9" ht="12.75">
      <c r="B34" t="s">
        <v>905</v>
      </c>
      <c r="I34">
        <v>16366.24</v>
      </c>
    </row>
    <row r="35" spans="2:9" ht="12.75">
      <c r="B35" t="s">
        <v>906</v>
      </c>
      <c r="I35">
        <v>4051.05</v>
      </c>
    </row>
    <row r="36" spans="2:9" ht="12.75">
      <c r="B36" t="s">
        <v>907</v>
      </c>
      <c r="I36">
        <v>27871.22</v>
      </c>
    </row>
    <row r="37" ht="12.75">
      <c r="B37" t="s">
        <v>908</v>
      </c>
    </row>
    <row r="38" ht="12.75">
      <c r="B38" t="s">
        <v>909</v>
      </c>
    </row>
    <row r="39" ht="12.75">
      <c r="B39" t="s">
        <v>934</v>
      </c>
    </row>
    <row r="40" spans="2:9" ht="12.75">
      <c r="B40" t="s">
        <v>935</v>
      </c>
      <c r="I40" s="2">
        <f>SUM(I42:I52)</f>
        <v>18541.89</v>
      </c>
    </row>
    <row r="41" ht="12.75">
      <c r="B41" t="s">
        <v>899</v>
      </c>
    </row>
    <row r="42" spans="2:9" ht="12.75">
      <c r="B42" t="s">
        <v>1032</v>
      </c>
      <c r="I42">
        <v>600</v>
      </c>
    </row>
    <row r="43" spans="2:9" ht="12.75">
      <c r="B43" t="s">
        <v>1037</v>
      </c>
      <c r="I43">
        <v>667.42</v>
      </c>
    </row>
    <row r="44" spans="2:9" ht="12.75">
      <c r="B44" t="s">
        <v>71</v>
      </c>
      <c r="I44">
        <v>417.14</v>
      </c>
    </row>
    <row r="45" spans="2:9" ht="12.75">
      <c r="B45" t="s">
        <v>1038</v>
      </c>
      <c r="I45">
        <v>4926.97</v>
      </c>
    </row>
    <row r="46" spans="2:9" ht="12.75">
      <c r="B46" t="s">
        <v>72</v>
      </c>
      <c r="I46">
        <v>834.28</v>
      </c>
    </row>
    <row r="47" spans="2:9" ht="12.75">
      <c r="B47" t="s">
        <v>1113</v>
      </c>
      <c r="I47">
        <v>1260.08</v>
      </c>
    </row>
    <row r="48" spans="2:9" ht="12.75">
      <c r="B48" t="s">
        <v>73</v>
      </c>
      <c r="I48">
        <v>5860.24</v>
      </c>
    </row>
    <row r="49" spans="2:9" ht="12.75">
      <c r="B49" t="s">
        <v>1044</v>
      </c>
      <c r="I49">
        <v>166.86</v>
      </c>
    </row>
    <row r="50" spans="2:9" ht="12.75">
      <c r="B50" t="s">
        <v>74</v>
      </c>
      <c r="I50">
        <v>3260.8</v>
      </c>
    </row>
    <row r="51" spans="2:9" ht="12.75">
      <c r="B51" t="s">
        <v>75</v>
      </c>
      <c r="I51">
        <v>325.57</v>
      </c>
    </row>
    <row r="52" spans="2:9" ht="12.75">
      <c r="B52" t="s">
        <v>16</v>
      </c>
      <c r="I52">
        <v>222.53</v>
      </c>
    </row>
    <row r="54" spans="2:9" ht="12.75">
      <c r="B54" t="s">
        <v>941</v>
      </c>
      <c r="I54" s="2">
        <f>I23+I25-I27</f>
        <v>52953.26999999999</v>
      </c>
    </row>
    <row r="56" ht="12.75">
      <c r="C56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94"/>
  <sheetViews>
    <sheetView workbookViewId="0" topLeftCell="A69">
      <selection activeCell="N96" sqref="N96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1019</v>
      </c>
    </row>
    <row r="5" ht="12.75">
      <c r="D5" s="1" t="s">
        <v>886</v>
      </c>
    </row>
    <row r="6" spans="2:9" ht="12.75">
      <c r="B6" t="s">
        <v>894</v>
      </c>
      <c r="I6" s="2">
        <v>266521.56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63943.82</v>
      </c>
    </row>
    <row r="11" spans="2:9" ht="12.75">
      <c r="B11" t="s">
        <v>946</v>
      </c>
      <c r="I11">
        <v>127601.92</v>
      </c>
    </row>
    <row r="12" spans="2:9" ht="12.75">
      <c r="B12" t="s">
        <v>947</v>
      </c>
      <c r="I12">
        <v>22913.89</v>
      </c>
    </row>
    <row r="13" spans="2:9" ht="12.75">
      <c r="B13" t="s">
        <v>889</v>
      </c>
      <c r="I13">
        <v>1882.31</v>
      </c>
    </row>
    <row r="14" spans="2:9" ht="12.75">
      <c r="B14" t="s">
        <v>890</v>
      </c>
      <c r="I14">
        <v>608327.17</v>
      </c>
    </row>
    <row r="15" spans="2:9" ht="12.75">
      <c r="B15" t="s">
        <v>949</v>
      </c>
      <c r="I15">
        <v>189640.68</v>
      </c>
    </row>
    <row r="16" spans="2:9" ht="12.75">
      <c r="B16" t="s">
        <v>891</v>
      </c>
      <c r="I16">
        <v>266370.29</v>
      </c>
    </row>
    <row r="18" spans="2:9" ht="12.75">
      <c r="B18" s="2" t="s">
        <v>892</v>
      </c>
      <c r="I18" s="2">
        <f>SUM(I10:I17)</f>
        <v>1280680.08</v>
      </c>
    </row>
    <row r="19" spans="2:9" ht="12.75">
      <c r="B19" t="s">
        <v>893</v>
      </c>
      <c r="I19">
        <v>1274152.43</v>
      </c>
    </row>
    <row r="20" spans="2:9" ht="12.75">
      <c r="B20" t="s">
        <v>952</v>
      </c>
      <c r="I20">
        <v>7689.89</v>
      </c>
    </row>
    <row r="21" spans="2:9" ht="12.75">
      <c r="B21" t="s">
        <v>942</v>
      </c>
      <c r="I21" s="2">
        <f>I6+I18-I19</f>
        <v>273049.2100000002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11" ht="12.75">
      <c r="B25" s="2" t="s">
        <v>943</v>
      </c>
      <c r="C25" s="2"/>
      <c r="D25" s="2"/>
      <c r="I25">
        <v>91489.23</v>
      </c>
      <c r="K25">
        <v>91489.23</v>
      </c>
    </row>
    <row r="27" spans="2:9" ht="12.75">
      <c r="B27" s="2" t="s">
        <v>680</v>
      </c>
      <c r="I27" s="2">
        <f>I16+I20</f>
        <v>274060.18</v>
      </c>
    </row>
    <row r="29" spans="2:9" ht="12.75">
      <c r="B29" s="2" t="s">
        <v>898</v>
      </c>
      <c r="I29" s="2">
        <f>SUM(I31:I42)</f>
        <v>389396.74000000005</v>
      </c>
    </row>
    <row r="30" ht="12.75">
      <c r="B30" s="2" t="s">
        <v>899</v>
      </c>
    </row>
    <row r="31" spans="2:9" ht="12.75">
      <c r="B31" t="s">
        <v>900</v>
      </c>
      <c r="I31">
        <v>42996.04</v>
      </c>
    </row>
    <row r="32" spans="2:9" ht="12.75">
      <c r="B32" t="s">
        <v>901</v>
      </c>
      <c r="I32">
        <v>7981.58</v>
      </c>
    </row>
    <row r="33" spans="2:9" ht="12.75">
      <c r="B33" t="s">
        <v>902</v>
      </c>
      <c r="I33">
        <v>41333.21</v>
      </c>
    </row>
    <row r="34" spans="2:9" ht="12.75">
      <c r="B34" t="s">
        <v>903</v>
      </c>
      <c r="I34">
        <v>24704.91</v>
      </c>
    </row>
    <row r="35" spans="2:9" ht="12.75">
      <c r="B35" t="s">
        <v>904</v>
      </c>
      <c r="I35">
        <v>263.84</v>
      </c>
    </row>
    <row r="36" spans="2:9" ht="12.75">
      <c r="B36" t="s">
        <v>905</v>
      </c>
      <c r="I36">
        <v>23992.27</v>
      </c>
    </row>
    <row r="37" spans="2:9" ht="12.75">
      <c r="B37" t="s">
        <v>906</v>
      </c>
      <c r="I37">
        <v>5938.68</v>
      </c>
    </row>
    <row r="38" spans="2:9" ht="12.75">
      <c r="B38" t="s">
        <v>907</v>
      </c>
      <c r="I38">
        <v>40858.12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spans="2:9" ht="12.75">
      <c r="B42" t="s">
        <v>935</v>
      </c>
      <c r="I42" s="2">
        <f>SUM(I44:I89)</f>
        <v>201328.09000000005</v>
      </c>
    </row>
    <row r="43" ht="12.75">
      <c r="B43" t="s">
        <v>899</v>
      </c>
    </row>
    <row r="44" spans="2:9" ht="12.75">
      <c r="B44" t="s">
        <v>1032</v>
      </c>
      <c r="I44">
        <v>150</v>
      </c>
    </row>
    <row r="45" spans="2:9" ht="12.75">
      <c r="B45" t="s">
        <v>1110</v>
      </c>
      <c r="I45">
        <v>5005.68</v>
      </c>
    </row>
    <row r="46" spans="2:9" ht="12.75">
      <c r="B46" t="s">
        <v>76</v>
      </c>
      <c r="I46">
        <v>3371.52</v>
      </c>
    </row>
    <row r="47" spans="2:9" ht="12.75">
      <c r="B47" t="s">
        <v>77</v>
      </c>
      <c r="I47">
        <v>715.71</v>
      </c>
    </row>
    <row r="48" spans="2:9" ht="12.75">
      <c r="B48" t="s">
        <v>78</v>
      </c>
      <c r="I48">
        <v>1234.05</v>
      </c>
    </row>
    <row r="49" spans="2:9" ht="12.75">
      <c r="B49" t="s">
        <v>79</v>
      </c>
      <c r="I49">
        <v>474.8</v>
      </c>
    </row>
    <row r="50" spans="2:9" ht="12.75">
      <c r="B50" t="s">
        <v>80</v>
      </c>
      <c r="I50">
        <v>1234.28</v>
      </c>
    </row>
    <row r="51" spans="2:9" ht="12.75">
      <c r="B51" t="s">
        <v>81</v>
      </c>
      <c r="I51">
        <v>964.28</v>
      </c>
    </row>
    <row r="52" spans="2:9" ht="12.75">
      <c r="B52" t="s">
        <v>82</v>
      </c>
      <c r="I52">
        <v>896.28</v>
      </c>
    </row>
    <row r="53" spans="2:9" ht="12.75">
      <c r="B53" t="s">
        <v>1094</v>
      </c>
      <c r="I53">
        <v>52654.03</v>
      </c>
    </row>
    <row r="54" spans="2:9" ht="12.75">
      <c r="B54" t="s">
        <v>1094</v>
      </c>
      <c r="I54">
        <v>46854.12</v>
      </c>
    </row>
    <row r="55" spans="2:9" ht="12.75">
      <c r="B55" t="s">
        <v>83</v>
      </c>
      <c r="I55">
        <v>834.28</v>
      </c>
    </row>
    <row r="56" spans="2:9" ht="12.75">
      <c r="B56" t="s">
        <v>84</v>
      </c>
      <c r="I56">
        <v>2490.12</v>
      </c>
    </row>
    <row r="57" spans="2:9" ht="12.75">
      <c r="B57" t="s">
        <v>85</v>
      </c>
      <c r="I57">
        <v>2240.12</v>
      </c>
    </row>
    <row r="58" spans="2:9" ht="12.75">
      <c r="B58" t="s">
        <v>61</v>
      </c>
      <c r="I58">
        <v>834.28</v>
      </c>
    </row>
    <row r="59" spans="2:9" ht="12.75">
      <c r="B59" t="s">
        <v>86</v>
      </c>
      <c r="I59">
        <v>417.14</v>
      </c>
    </row>
    <row r="60" spans="2:9" ht="12.75">
      <c r="B60" t="s">
        <v>1045</v>
      </c>
      <c r="I60">
        <v>4671.4</v>
      </c>
    </row>
    <row r="61" spans="2:9" ht="12.75">
      <c r="B61" t="s">
        <v>86</v>
      </c>
      <c r="I61">
        <v>417.14</v>
      </c>
    </row>
    <row r="62" spans="2:9" ht="12.75">
      <c r="B62" t="s">
        <v>52</v>
      </c>
      <c r="I62">
        <v>1890.12</v>
      </c>
    </row>
    <row r="63" spans="2:9" ht="12.75">
      <c r="B63" t="s">
        <v>87</v>
      </c>
      <c r="I63">
        <v>834.28</v>
      </c>
    </row>
    <row r="64" spans="2:9" ht="12.75">
      <c r="B64" t="s">
        <v>88</v>
      </c>
      <c r="I64">
        <v>27671.15</v>
      </c>
    </row>
    <row r="65" spans="2:9" ht="12.75">
      <c r="B65" t="s">
        <v>89</v>
      </c>
      <c r="I65">
        <v>208.57</v>
      </c>
    </row>
    <row r="66" spans="2:9" ht="12.75">
      <c r="B66" t="s">
        <v>90</v>
      </c>
      <c r="I66">
        <v>2210.12</v>
      </c>
    </row>
    <row r="67" spans="2:9" ht="12.75">
      <c r="B67" t="s">
        <v>91</v>
      </c>
      <c r="I67">
        <v>984.28</v>
      </c>
    </row>
    <row r="68" spans="2:9" ht="12.75">
      <c r="B68" t="s">
        <v>1038</v>
      </c>
      <c r="I68">
        <v>11209.7</v>
      </c>
    </row>
    <row r="69" spans="2:9" ht="12.75">
      <c r="B69" t="s">
        <v>1048</v>
      </c>
      <c r="I69">
        <v>2568.56</v>
      </c>
    </row>
    <row r="70" spans="2:9" ht="12.75">
      <c r="B70" t="s">
        <v>92</v>
      </c>
      <c r="I70">
        <v>1890.12</v>
      </c>
    </row>
    <row r="71" spans="2:9" ht="12.75">
      <c r="B71" t="s">
        <v>1086</v>
      </c>
      <c r="I71">
        <v>1890.12</v>
      </c>
    </row>
    <row r="72" spans="2:9" ht="12.75">
      <c r="B72" t="s">
        <v>1048</v>
      </c>
      <c r="I72">
        <v>817.14</v>
      </c>
    </row>
    <row r="73" spans="2:9" ht="12.75">
      <c r="B73" t="s">
        <v>1048</v>
      </c>
      <c r="I73">
        <v>417.14</v>
      </c>
    </row>
    <row r="74" spans="2:9" ht="12.75">
      <c r="B74" t="s">
        <v>74</v>
      </c>
      <c r="I74">
        <v>1964.67</v>
      </c>
    </row>
    <row r="75" spans="2:9" ht="12.75">
      <c r="B75" t="s">
        <v>93</v>
      </c>
      <c r="I75">
        <v>2214.62</v>
      </c>
    </row>
    <row r="76" spans="2:9" ht="12.75">
      <c r="B76" t="s">
        <v>1109</v>
      </c>
      <c r="I76">
        <v>1890.12</v>
      </c>
    </row>
    <row r="77" spans="2:9" ht="12.75">
      <c r="B77" t="s">
        <v>94</v>
      </c>
      <c r="I77">
        <v>303.57</v>
      </c>
    </row>
    <row r="78" spans="2:9" ht="12.75">
      <c r="B78" t="s">
        <v>95</v>
      </c>
      <c r="I78">
        <v>417.14</v>
      </c>
    </row>
    <row r="79" spans="2:9" ht="12.75">
      <c r="B79" t="s">
        <v>96</v>
      </c>
      <c r="I79">
        <v>4611.14</v>
      </c>
    </row>
    <row r="80" spans="2:9" ht="12.75">
      <c r="B80" t="s">
        <v>97</v>
      </c>
      <c r="I80">
        <v>4222.38</v>
      </c>
    </row>
    <row r="81" spans="2:9" ht="12.75">
      <c r="B81" t="s">
        <v>98</v>
      </c>
      <c r="I81">
        <v>2128.17</v>
      </c>
    </row>
    <row r="82" spans="2:9" ht="12.75">
      <c r="B82" t="s">
        <v>99</v>
      </c>
      <c r="I82">
        <v>2161.55</v>
      </c>
    </row>
    <row r="83" spans="2:9" ht="12.75">
      <c r="B83" t="s">
        <v>26</v>
      </c>
      <c r="I83">
        <v>208.57</v>
      </c>
    </row>
    <row r="84" spans="2:9" ht="12.75">
      <c r="B84" t="s">
        <v>100</v>
      </c>
      <c r="I84">
        <v>426.52</v>
      </c>
    </row>
    <row r="85" spans="2:9" ht="12.75">
      <c r="B85" t="s">
        <v>16</v>
      </c>
      <c r="I85">
        <v>215.55</v>
      </c>
    </row>
    <row r="86" spans="2:9" ht="12.75">
      <c r="B86" t="s">
        <v>101</v>
      </c>
      <c r="I86">
        <v>625.71</v>
      </c>
    </row>
    <row r="87" spans="2:9" ht="12.75">
      <c r="B87" t="s">
        <v>1048</v>
      </c>
      <c r="I87">
        <v>457.57</v>
      </c>
    </row>
    <row r="88" spans="2:9" ht="12.75">
      <c r="B88" t="s">
        <v>113</v>
      </c>
      <c r="I88">
        <v>715.14</v>
      </c>
    </row>
    <row r="89" spans="2:9" ht="12.75">
      <c r="B89" t="s">
        <v>114</v>
      </c>
      <c r="I89">
        <v>715.14</v>
      </c>
    </row>
    <row r="91" spans="2:9" ht="12.75">
      <c r="B91" t="s">
        <v>941</v>
      </c>
      <c r="I91" s="2">
        <f>I25+I27-I29</f>
        <v>-23847.330000000075</v>
      </c>
    </row>
    <row r="94" ht="12.75">
      <c r="C94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75"/>
  <sheetViews>
    <sheetView workbookViewId="0" topLeftCell="A62">
      <selection activeCell="K85" sqref="K85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1018</v>
      </c>
    </row>
    <row r="5" ht="12.75">
      <c r="D5" s="1" t="s">
        <v>886</v>
      </c>
    </row>
    <row r="6" spans="2:9" ht="12.75">
      <c r="B6" t="s">
        <v>894</v>
      </c>
      <c r="I6" s="2">
        <v>147586.75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27873.33</v>
      </c>
    </row>
    <row r="11" spans="2:9" ht="12.75">
      <c r="B11" t="s">
        <v>946</v>
      </c>
      <c r="I11">
        <v>63569.1</v>
      </c>
    </row>
    <row r="12" spans="2:9" ht="12.75">
      <c r="B12" t="s">
        <v>947</v>
      </c>
      <c r="I12">
        <v>14913.09</v>
      </c>
    </row>
    <row r="13" spans="2:9" ht="12.75">
      <c r="B13" t="s">
        <v>889</v>
      </c>
      <c r="I13">
        <v>191.28</v>
      </c>
    </row>
    <row r="14" spans="2:9" ht="12.75">
      <c r="B14" t="s">
        <v>890</v>
      </c>
      <c r="I14">
        <v>363710</v>
      </c>
    </row>
    <row r="15" spans="2:9" ht="12.75">
      <c r="B15" t="s">
        <v>949</v>
      </c>
      <c r="I15">
        <v>98685.39</v>
      </c>
    </row>
    <row r="16" spans="2:9" ht="12.75">
      <c r="B16" t="s">
        <v>891</v>
      </c>
      <c r="I16">
        <v>157935.25</v>
      </c>
    </row>
    <row r="17" spans="2:9" ht="12.75">
      <c r="B17" s="2" t="s">
        <v>892</v>
      </c>
      <c r="I17" s="2">
        <f>SUM(I10:I16)</f>
        <v>726877.44</v>
      </c>
    </row>
    <row r="18" spans="2:9" ht="12.75">
      <c r="B18" t="s">
        <v>893</v>
      </c>
      <c r="I18">
        <v>740178.42</v>
      </c>
    </row>
    <row r="19" spans="2:9" ht="12.75">
      <c r="B19" t="s">
        <v>538</v>
      </c>
      <c r="I19">
        <v>4455.68</v>
      </c>
    </row>
    <row r="20" spans="2:9" ht="12.75">
      <c r="B20" t="s">
        <v>942</v>
      </c>
      <c r="I20" s="2">
        <f>I6+I17-I18</f>
        <v>134285.7699999999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-6465.78</v>
      </c>
    </row>
    <row r="26" spans="2:9" ht="12.75">
      <c r="B26" s="2" t="s">
        <v>680</v>
      </c>
      <c r="I26" s="2">
        <f>I16+I19</f>
        <v>162390.93</v>
      </c>
    </row>
    <row r="28" spans="2:9" ht="12.75">
      <c r="B28" s="2" t="s">
        <v>898</v>
      </c>
      <c r="I28" s="2">
        <f>SUM(I30:I41)</f>
        <v>152318.45</v>
      </c>
    </row>
    <row r="29" ht="12.75">
      <c r="B29" s="2" t="s">
        <v>899</v>
      </c>
    </row>
    <row r="30" spans="2:9" ht="12.75">
      <c r="B30" t="s">
        <v>900</v>
      </c>
      <c r="I30">
        <v>25759.27</v>
      </c>
    </row>
    <row r="31" spans="2:9" ht="12.75">
      <c r="B31" t="s">
        <v>901</v>
      </c>
      <c r="I31">
        <v>4781.83</v>
      </c>
    </row>
    <row r="32" spans="2:9" ht="12.75">
      <c r="B32" t="s">
        <v>902</v>
      </c>
      <c r="I32">
        <v>24763.05</v>
      </c>
    </row>
    <row r="33" spans="2:9" ht="12.75">
      <c r="B33" t="s">
        <v>903</v>
      </c>
      <c r="I33">
        <v>14800.91</v>
      </c>
    </row>
    <row r="34" spans="2:9" ht="12.75">
      <c r="B34" t="s">
        <v>904</v>
      </c>
      <c r="I34">
        <v>665.21</v>
      </c>
    </row>
    <row r="35" spans="2:9" ht="12.75">
      <c r="B35" t="s">
        <v>905</v>
      </c>
      <c r="I35">
        <v>14373.96</v>
      </c>
    </row>
    <row r="36" spans="2:9" ht="12.75">
      <c r="B36" t="s">
        <v>906</v>
      </c>
      <c r="I36">
        <v>3557.91</v>
      </c>
    </row>
    <row r="37" spans="2:9" ht="12.75">
      <c r="B37" t="s">
        <v>907</v>
      </c>
      <c r="I37">
        <v>24478.42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 s="2">
        <f>SUM(I43:I70)</f>
        <v>39137.889999999985</v>
      </c>
    </row>
    <row r="42" ht="12.75">
      <c r="B42" t="s">
        <v>899</v>
      </c>
    </row>
    <row r="43" spans="2:9" ht="12.75">
      <c r="B43" t="s">
        <v>1032</v>
      </c>
      <c r="I43">
        <v>150</v>
      </c>
    </row>
    <row r="44" spans="2:9" ht="12.75">
      <c r="B44" t="s">
        <v>1037</v>
      </c>
      <c r="I44">
        <v>667.42</v>
      </c>
    </row>
    <row r="45" spans="2:9" ht="12.75">
      <c r="B45" t="s">
        <v>369</v>
      </c>
      <c r="I45">
        <v>52.14</v>
      </c>
    </row>
    <row r="46" spans="2:9" ht="12.75">
      <c r="B46" t="s">
        <v>102</v>
      </c>
      <c r="I46">
        <v>2885.36</v>
      </c>
    </row>
    <row r="47" spans="2:9" ht="12.75">
      <c r="B47" t="s">
        <v>270</v>
      </c>
      <c r="I47">
        <v>1668.56</v>
      </c>
    </row>
    <row r="48" spans="2:9" ht="12.75">
      <c r="B48" t="s">
        <v>103</v>
      </c>
      <c r="I48">
        <v>1890.12</v>
      </c>
    </row>
    <row r="49" spans="2:9" ht="12.75">
      <c r="B49" t="s">
        <v>104</v>
      </c>
      <c r="I49">
        <v>1890.12</v>
      </c>
    </row>
    <row r="50" spans="2:9" ht="12.75">
      <c r="B50" t="s">
        <v>105</v>
      </c>
      <c r="I50">
        <v>3207.76</v>
      </c>
    </row>
    <row r="51" spans="2:9" ht="12.75">
      <c r="B51" t="s">
        <v>106</v>
      </c>
      <c r="I51">
        <v>417.14</v>
      </c>
    </row>
    <row r="52" spans="2:9" ht="12.75">
      <c r="B52" t="s">
        <v>482</v>
      </c>
      <c r="I52">
        <v>2390.12</v>
      </c>
    </row>
    <row r="53" spans="2:9" ht="12.75">
      <c r="B53" t="s">
        <v>61</v>
      </c>
      <c r="I53">
        <v>834.28</v>
      </c>
    </row>
    <row r="54" spans="2:9" ht="12.75">
      <c r="B54" t="s">
        <v>163</v>
      </c>
      <c r="I54">
        <v>2178.56</v>
      </c>
    </row>
    <row r="55" spans="2:9" ht="12.75">
      <c r="B55" t="s">
        <v>1045</v>
      </c>
      <c r="I55">
        <v>1808.56</v>
      </c>
    </row>
    <row r="56" spans="2:9" ht="12.75">
      <c r="B56" t="s">
        <v>107</v>
      </c>
      <c r="I56">
        <v>1383.42</v>
      </c>
    </row>
    <row r="57" spans="2:9" ht="12.75">
      <c r="B57" t="s">
        <v>108</v>
      </c>
      <c r="I57">
        <v>277.09</v>
      </c>
    </row>
    <row r="58" spans="2:9" ht="12.75">
      <c r="B58" t="s">
        <v>1086</v>
      </c>
      <c r="I58">
        <v>1890.12</v>
      </c>
    </row>
    <row r="59" spans="2:9" ht="12.75">
      <c r="B59" t="s">
        <v>109</v>
      </c>
      <c r="I59" s="5">
        <v>1417.59</v>
      </c>
    </row>
    <row r="60" spans="2:9" ht="12.75">
      <c r="B60" t="s">
        <v>1109</v>
      </c>
      <c r="I60">
        <v>1890.12</v>
      </c>
    </row>
    <row r="61" spans="2:9" ht="12.75">
      <c r="B61" t="s">
        <v>100</v>
      </c>
      <c r="I61">
        <v>921.39</v>
      </c>
    </row>
    <row r="62" spans="2:9" ht="12.75">
      <c r="B62" t="s">
        <v>110</v>
      </c>
      <c r="I62">
        <v>1581.95</v>
      </c>
    </row>
    <row r="63" spans="2:9" ht="12.75">
      <c r="B63" t="s">
        <v>100</v>
      </c>
      <c r="I63">
        <v>602.05</v>
      </c>
    </row>
    <row r="64" spans="2:9" ht="12.75">
      <c r="B64" t="s">
        <v>16</v>
      </c>
      <c r="I64">
        <v>222.53</v>
      </c>
    </row>
    <row r="65" spans="2:9" ht="12.75">
      <c r="B65" t="s">
        <v>1038</v>
      </c>
      <c r="I65">
        <v>1244.01</v>
      </c>
    </row>
    <row r="66" spans="2:9" ht="12.75">
      <c r="B66" t="s">
        <v>111</v>
      </c>
      <c r="I66">
        <v>3580.88</v>
      </c>
    </row>
    <row r="67" spans="2:9" ht="12.75">
      <c r="B67" t="s">
        <v>112</v>
      </c>
      <c r="I67">
        <v>945.06</v>
      </c>
    </row>
    <row r="68" spans="2:9" ht="12.75">
      <c r="B68" t="s">
        <v>1053</v>
      </c>
      <c r="I68">
        <v>945.06</v>
      </c>
    </row>
    <row r="69" spans="2:9" ht="12.75">
      <c r="B69" t="s">
        <v>1053</v>
      </c>
      <c r="I69">
        <v>945.06</v>
      </c>
    </row>
    <row r="70" spans="2:9" ht="12.75">
      <c r="B70" t="s">
        <v>101</v>
      </c>
      <c r="I70">
        <v>1251.42</v>
      </c>
    </row>
    <row r="72" spans="2:9" ht="12.75">
      <c r="B72" t="s">
        <v>941</v>
      </c>
      <c r="I72" s="2">
        <f>I24+I26-I28</f>
        <v>3606.6999999999825</v>
      </c>
    </row>
    <row r="75" ht="12.75">
      <c r="C75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68"/>
  <sheetViews>
    <sheetView workbookViewId="0" topLeftCell="A43">
      <selection activeCell="L71" sqref="L71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1017</v>
      </c>
    </row>
    <row r="5" ht="12.75">
      <c r="D5" s="1" t="s">
        <v>886</v>
      </c>
    </row>
    <row r="6" spans="2:9" ht="12.75">
      <c r="B6" t="s">
        <v>894</v>
      </c>
      <c r="I6" s="2">
        <v>148514.98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32464.31</v>
      </c>
    </row>
    <row r="11" spans="2:9" ht="12.75">
      <c r="B11" t="s">
        <v>946</v>
      </c>
      <c r="I11">
        <v>70353.08</v>
      </c>
    </row>
    <row r="12" spans="2:9" ht="12.75">
      <c r="B12" t="s">
        <v>947</v>
      </c>
      <c r="I12">
        <v>17532.45</v>
      </c>
    </row>
    <row r="13" spans="2:9" ht="12.75">
      <c r="B13" t="s">
        <v>889</v>
      </c>
      <c r="I13">
        <v>0</v>
      </c>
    </row>
    <row r="14" spans="2:9" ht="12.75">
      <c r="B14" t="s">
        <v>890</v>
      </c>
      <c r="I14">
        <v>391528.17</v>
      </c>
    </row>
    <row r="15" spans="2:9" ht="12.75">
      <c r="B15" t="s">
        <v>949</v>
      </c>
      <c r="I15">
        <v>94041.04</v>
      </c>
    </row>
    <row r="16" spans="2:9" ht="12.75">
      <c r="B16" t="s">
        <v>891</v>
      </c>
      <c r="I16">
        <v>173667.5</v>
      </c>
    </row>
    <row r="17" spans="2:9" ht="12.75">
      <c r="B17" s="2" t="s">
        <v>892</v>
      </c>
      <c r="I17" s="2">
        <f>SUM(I10:I16)</f>
        <v>779586.55</v>
      </c>
    </row>
    <row r="18" spans="2:9" ht="12.75">
      <c r="B18" t="s">
        <v>893</v>
      </c>
      <c r="I18">
        <v>741984.93</v>
      </c>
    </row>
    <row r="20" spans="2:9" ht="12.75">
      <c r="B20" t="s">
        <v>942</v>
      </c>
      <c r="I20" s="2">
        <f>I6+I17-I18</f>
        <v>186116.59999999998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48932.83</v>
      </c>
    </row>
    <row r="26" spans="2:9" ht="12.75">
      <c r="B26" s="2" t="s">
        <v>897</v>
      </c>
      <c r="I26" s="2">
        <f>I16</f>
        <v>173667.5</v>
      </c>
    </row>
    <row r="28" spans="2:9" ht="12.75">
      <c r="B28" s="2" t="s">
        <v>898</v>
      </c>
      <c r="I28" s="2">
        <f>SUM(I30:I41)</f>
        <v>148119.45</v>
      </c>
    </row>
    <row r="29" ht="12.75">
      <c r="B29" s="2" t="s">
        <v>899</v>
      </c>
    </row>
    <row r="30" spans="2:9" ht="12.75">
      <c r="B30" t="s">
        <v>900</v>
      </c>
      <c r="I30">
        <v>27681.05</v>
      </c>
    </row>
    <row r="31" spans="2:9" ht="12.75">
      <c r="B31" t="s">
        <v>901</v>
      </c>
      <c r="I31">
        <v>5138.58</v>
      </c>
    </row>
    <row r="32" spans="2:9" ht="12.75">
      <c r="B32" t="s">
        <v>902</v>
      </c>
      <c r="I32">
        <v>26610.52</v>
      </c>
    </row>
    <row r="33" spans="2:9" ht="12.75">
      <c r="B33" t="s">
        <v>903</v>
      </c>
      <c r="I33">
        <v>15905.14</v>
      </c>
    </row>
    <row r="34" spans="2:9" ht="12.75">
      <c r="B34" t="s">
        <v>904</v>
      </c>
      <c r="I34">
        <v>534.14</v>
      </c>
    </row>
    <row r="35" spans="2:9" ht="12.75">
      <c r="B35" t="s">
        <v>905</v>
      </c>
      <c r="I35">
        <v>15446.33</v>
      </c>
    </row>
    <row r="36" spans="2:9" ht="12.75">
      <c r="B36" t="s">
        <v>906</v>
      </c>
      <c r="I36">
        <v>3823.35</v>
      </c>
    </row>
    <row r="37" spans="2:9" ht="12.75">
      <c r="B37" t="s">
        <v>907</v>
      </c>
      <c r="I37">
        <v>26304.65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SUM(I43:I63)</f>
        <v>26675.689999999995</v>
      </c>
    </row>
    <row r="42" ht="12.75">
      <c r="B42" t="s">
        <v>899</v>
      </c>
    </row>
    <row r="43" spans="2:12" ht="12.75">
      <c r="B43" t="s">
        <v>1032</v>
      </c>
      <c r="I43">
        <v>150</v>
      </c>
      <c r="L43" t="e">
        <f>#REF!+#REF!+#REF!+#REF!+#REF!+#REF!+#REF!+I61+#REF!</f>
        <v>#REF!</v>
      </c>
    </row>
    <row r="44" spans="2:9" ht="12.75">
      <c r="B44" t="s">
        <v>1037</v>
      </c>
      <c r="I44">
        <v>667.42</v>
      </c>
    </row>
    <row r="45" spans="2:9" ht="12.75">
      <c r="B45" t="s">
        <v>1037</v>
      </c>
      <c r="I45">
        <v>834.28</v>
      </c>
    </row>
    <row r="46" spans="2:9" ht="12.75">
      <c r="B46" t="s">
        <v>115</v>
      </c>
      <c r="I46">
        <v>1668.56</v>
      </c>
    </row>
    <row r="47" spans="2:9" ht="12.75">
      <c r="B47" t="s">
        <v>116</v>
      </c>
      <c r="I47">
        <v>1890.12</v>
      </c>
    </row>
    <row r="48" spans="2:9" ht="12.75">
      <c r="B48" t="s">
        <v>117</v>
      </c>
      <c r="I48">
        <v>1668.56</v>
      </c>
    </row>
    <row r="49" spans="2:9" ht="12.75">
      <c r="B49" t="s">
        <v>1044</v>
      </c>
      <c r="I49">
        <v>166.86</v>
      </c>
    </row>
    <row r="50" spans="2:9" ht="12.75">
      <c r="B50" t="s">
        <v>1042</v>
      </c>
      <c r="I50">
        <v>2280.12</v>
      </c>
    </row>
    <row r="51" spans="2:9" ht="12.75">
      <c r="B51" t="s">
        <v>118</v>
      </c>
      <c r="I51">
        <v>1890.12</v>
      </c>
    </row>
    <row r="52" spans="2:9" ht="12.75">
      <c r="B52" t="s">
        <v>119</v>
      </c>
      <c r="I52">
        <v>593.14</v>
      </c>
    </row>
    <row r="53" spans="2:9" ht="12.75">
      <c r="B53" t="s">
        <v>4</v>
      </c>
      <c r="I53">
        <v>834.28</v>
      </c>
    </row>
    <row r="54" spans="2:9" ht="12.75">
      <c r="B54" t="s">
        <v>1048</v>
      </c>
      <c r="I54">
        <v>644.14</v>
      </c>
    </row>
    <row r="55" spans="2:9" ht="12.75">
      <c r="B55" t="s">
        <v>120</v>
      </c>
      <c r="I55">
        <v>1668.56</v>
      </c>
    </row>
    <row r="56" spans="2:9" ht="12.75">
      <c r="B56" t="s">
        <v>1048</v>
      </c>
      <c r="I56">
        <v>650.39</v>
      </c>
    </row>
    <row r="57" spans="2:9" ht="12.75">
      <c r="B57" t="s">
        <v>1048</v>
      </c>
      <c r="I57">
        <v>650.39</v>
      </c>
    </row>
    <row r="58" spans="2:9" ht="12.75">
      <c r="B58" t="s">
        <v>1086</v>
      </c>
      <c r="I58">
        <v>1890.12</v>
      </c>
    </row>
    <row r="59" spans="2:9" ht="12.75">
      <c r="B59" t="s">
        <v>1095</v>
      </c>
      <c r="I59">
        <v>945.06</v>
      </c>
    </row>
    <row r="60" spans="2:9" ht="12.75">
      <c r="B60" t="s">
        <v>121</v>
      </c>
      <c r="I60">
        <v>1507.14</v>
      </c>
    </row>
    <row r="61" spans="2:9" ht="12.75">
      <c r="B61" t="s">
        <v>1038</v>
      </c>
      <c r="I61">
        <v>2224.41</v>
      </c>
    </row>
    <row r="62" spans="2:9" ht="12.75">
      <c r="B62" t="s">
        <v>1053</v>
      </c>
      <c r="I62">
        <v>1890.12</v>
      </c>
    </row>
    <row r="63" spans="2:9" ht="12.75">
      <c r="B63" t="s">
        <v>1091</v>
      </c>
      <c r="I63">
        <v>1961.9</v>
      </c>
    </row>
    <row r="65" spans="2:9" ht="12.75">
      <c r="B65" t="s">
        <v>941</v>
      </c>
      <c r="I65" s="2">
        <f>I24+I26-I28</f>
        <v>74480.88</v>
      </c>
    </row>
    <row r="68" ht="12.75">
      <c r="C68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69"/>
  <sheetViews>
    <sheetView workbookViewId="0" topLeftCell="A50">
      <selection activeCell="E75" sqref="E75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1016</v>
      </c>
    </row>
    <row r="5" ht="12.75">
      <c r="D5" s="1" t="s">
        <v>886</v>
      </c>
    </row>
    <row r="6" spans="2:9" ht="12.75">
      <c r="B6" t="s">
        <v>894</v>
      </c>
      <c r="I6" s="2">
        <v>275726.69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30579.08</v>
      </c>
    </row>
    <row r="11" spans="2:9" ht="12.75">
      <c r="B11" t="s">
        <v>946</v>
      </c>
      <c r="I11">
        <v>72205.15</v>
      </c>
    </row>
    <row r="12" spans="2:9" ht="12.75">
      <c r="B12" t="s">
        <v>947</v>
      </c>
      <c r="I12">
        <v>19038.57</v>
      </c>
    </row>
    <row r="13" spans="2:9" ht="12.75">
      <c r="B13" t="s">
        <v>889</v>
      </c>
      <c r="I13">
        <v>1454.1</v>
      </c>
    </row>
    <row r="14" spans="2:9" ht="12.75">
      <c r="B14" t="s">
        <v>890</v>
      </c>
      <c r="I14">
        <v>396797.81</v>
      </c>
    </row>
    <row r="15" spans="2:9" ht="12.75">
      <c r="B15" t="s">
        <v>949</v>
      </c>
      <c r="I15">
        <v>112171.07</v>
      </c>
    </row>
    <row r="16" spans="2:9" ht="12.75">
      <c r="B16" t="s">
        <v>891</v>
      </c>
      <c r="I16">
        <v>168066.1</v>
      </c>
    </row>
    <row r="17" spans="2:9" ht="12.75">
      <c r="B17" s="2" t="s">
        <v>892</v>
      </c>
      <c r="I17" s="2">
        <f>SUM(I10:I16)</f>
        <v>800311.88</v>
      </c>
    </row>
    <row r="18" spans="2:9" ht="12.75">
      <c r="B18" t="s">
        <v>893</v>
      </c>
      <c r="I18">
        <v>762954.86</v>
      </c>
    </row>
    <row r="20" spans="2:9" ht="12.75">
      <c r="B20" t="s">
        <v>942</v>
      </c>
      <c r="I20" s="2">
        <f>I6+I17-I18</f>
        <v>313083.7100000001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16261.14</v>
      </c>
    </row>
    <row r="26" spans="2:9" ht="12.75">
      <c r="B26" s="2" t="s">
        <v>897</v>
      </c>
      <c r="I26" s="2">
        <f>I16</f>
        <v>168066.1</v>
      </c>
    </row>
    <row r="28" spans="2:9" ht="12.75">
      <c r="B28" s="2" t="s">
        <v>898</v>
      </c>
      <c r="I28" s="2">
        <f>SUM(I30:I41)</f>
        <v>151631.78</v>
      </c>
    </row>
    <row r="29" ht="12.75">
      <c r="B29" s="2" t="s">
        <v>899</v>
      </c>
    </row>
    <row r="30" spans="2:9" ht="12.75">
      <c r="B30" t="s">
        <v>900</v>
      </c>
      <c r="I30">
        <v>28077.44</v>
      </c>
    </row>
    <row r="31" spans="2:9" ht="12.75">
      <c r="B31" t="s">
        <v>901</v>
      </c>
      <c r="I31">
        <v>5212.16</v>
      </c>
    </row>
    <row r="32" spans="2:9" ht="12.75">
      <c r="B32" t="s">
        <v>902</v>
      </c>
      <c r="I32">
        <v>26991.58</v>
      </c>
    </row>
    <row r="33" spans="2:9" ht="12.75">
      <c r="B33" t="s">
        <v>903</v>
      </c>
      <c r="I33">
        <v>16132.9</v>
      </c>
    </row>
    <row r="34" spans="2:9" ht="12.75">
      <c r="B34" t="s">
        <v>904</v>
      </c>
      <c r="I34">
        <v>615.06</v>
      </c>
    </row>
    <row r="35" spans="2:9" ht="12.75">
      <c r="B35" t="s">
        <v>905</v>
      </c>
      <c r="I35">
        <v>15667.52</v>
      </c>
    </row>
    <row r="36" spans="2:9" ht="12.75">
      <c r="B36" t="s">
        <v>906</v>
      </c>
      <c r="I36">
        <v>3878.1</v>
      </c>
    </row>
    <row r="37" spans="2:9" ht="12.75">
      <c r="B37" t="s">
        <v>907</v>
      </c>
      <c r="I37">
        <v>26681.33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SUM(I43:I65)</f>
        <v>28375.689999999995</v>
      </c>
    </row>
    <row r="42" ht="12.75">
      <c r="B42" t="s">
        <v>899</v>
      </c>
    </row>
    <row r="43" spans="2:9" ht="12.75">
      <c r="B43" t="s">
        <v>1032</v>
      </c>
      <c r="I43">
        <v>150</v>
      </c>
    </row>
    <row r="44" spans="2:9" ht="12.75">
      <c r="B44" t="s">
        <v>1037</v>
      </c>
      <c r="I44">
        <v>667.42</v>
      </c>
    </row>
    <row r="45" spans="2:9" ht="12.75">
      <c r="B45" t="s">
        <v>1037</v>
      </c>
      <c r="I45">
        <v>834.28</v>
      </c>
    </row>
    <row r="46" spans="2:9" ht="12.75">
      <c r="B46" t="s">
        <v>115</v>
      </c>
      <c r="I46">
        <v>1668.56</v>
      </c>
    </row>
    <row r="47" spans="2:9" ht="12.75">
      <c r="B47" t="s">
        <v>116</v>
      </c>
      <c r="I47">
        <v>1890.12</v>
      </c>
    </row>
    <row r="48" spans="2:9" ht="12.75">
      <c r="B48" t="s">
        <v>117</v>
      </c>
      <c r="I48">
        <v>1668.56</v>
      </c>
    </row>
    <row r="49" spans="2:9" ht="12.75">
      <c r="B49" t="s">
        <v>1044</v>
      </c>
      <c r="I49">
        <v>166.86</v>
      </c>
    </row>
    <row r="50" spans="2:9" ht="12.75">
      <c r="B50" t="s">
        <v>1042</v>
      </c>
      <c r="I50">
        <v>2280.12</v>
      </c>
    </row>
    <row r="51" spans="2:9" ht="12.75">
      <c r="B51" t="s">
        <v>118</v>
      </c>
      <c r="I51">
        <v>1890.12</v>
      </c>
    </row>
    <row r="52" spans="2:9" ht="12.75">
      <c r="B52" t="s">
        <v>119</v>
      </c>
      <c r="I52">
        <v>593.14</v>
      </c>
    </row>
    <row r="53" spans="2:9" ht="12.75">
      <c r="B53" t="s">
        <v>4</v>
      </c>
      <c r="I53">
        <v>834.28</v>
      </c>
    </row>
    <row r="54" spans="2:9" ht="12.75">
      <c r="B54" t="s">
        <v>1048</v>
      </c>
      <c r="I54">
        <v>644.14</v>
      </c>
    </row>
    <row r="55" spans="2:9" ht="12.75">
      <c r="B55" t="s">
        <v>120</v>
      </c>
      <c r="I55">
        <v>1668.56</v>
      </c>
    </row>
    <row r="56" spans="2:9" ht="12.75">
      <c r="B56" t="s">
        <v>1048</v>
      </c>
      <c r="I56">
        <v>650.39</v>
      </c>
    </row>
    <row r="57" spans="2:9" ht="12.75">
      <c r="B57" t="s">
        <v>1048</v>
      </c>
      <c r="I57">
        <v>650.39</v>
      </c>
    </row>
    <row r="58" spans="2:9" ht="12.75">
      <c r="B58" t="s">
        <v>1086</v>
      </c>
      <c r="I58">
        <v>1890.12</v>
      </c>
    </row>
    <row r="59" spans="2:9" ht="12.75">
      <c r="B59" t="s">
        <v>1095</v>
      </c>
      <c r="I59">
        <v>945.06</v>
      </c>
    </row>
    <row r="60" spans="2:9" ht="12.75">
      <c r="B60" t="s">
        <v>121</v>
      </c>
      <c r="I60">
        <v>1507.14</v>
      </c>
    </row>
    <row r="61" spans="2:9" ht="12.75">
      <c r="B61" t="s">
        <v>1038</v>
      </c>
      <c r="I61">
        <v>2001.88</v>
      </c>
    </row>
    <row r="62" spans="2:9" ht="12.75">
      <c r="B62" t="s">
        <v>16</v>
      </c>
      <c r="I62">
        <v>222.53</v>
      </c>
    </row>
    <row r="63" spans="2:9" ht="12.75">
      <c r="B63" t="s">
        <v>1053</v>
      </c>
      <c r="I63">
        <v>1890.12</v>
      </c>
    </row>
    <row r="64" spans="2:9" ht="12.75">
      <c r="B64" t="s">
        <v>1091</v>
      </c>
      <c r="I64">
        <v>1961.9</v>
      </c>
    </row>
    <row r="65" spans="2:9" ht="12.75">
      <c r="B65" t="s">
        <v>201</v>
      </c>
      <c r="I65">
        <v>1700</v>
      </c>
    </row>
    <row r="66" spans="2:9" ht="12.75">
      <c r="B66" t="s">
        <v>941</v>
      </c>
      <c r="I66">
        <f>I24+I26-I28</f>
        <v>32695.459999999992</v>
      </c>
    </row>
    <row r="69" ht="12.75">
      <c r="C69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68"/>
  <sheetViews>
    <sheetView workbookViewId="0" topLeftCell="A48">
      <selection activeCell="K72" sqref="K72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1015</v>
      </c>
    </row>
    <row r="5" ht="12.75">
      <c r="D5" s="1" t="s">
        <v>886</v>
      </c>
    </row>
    <row r="6" spans="2:9" ht="12.75">
      <c r="B6" t="s">
        <v>894</v>
      </c>
      <c r="I6" s="2">
        <v>77729.19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20071.41</v>
      </c>
    </row>
    <row r="11" spans="2:9" ht="12.75">
      <c r="B11" t="s">
        <v>946</v>
      </c>
      <c r="I11">
        <v>40053.31</v>
      </c>
    </row>
    <row r="12" spans="2:9" ht="12.75">
      <c r="B12" t="s">
        <v>947</v>
      </c>
      <c r="I12">
        <v>4105.97</v>
      </c>
    </row>
    <row r="13" spans="2:9" ht="12.75">
      <c r="B13" t="s">
        <v>889</v>
      </c>
      <c r="I13">
        <v>750.36</v>
      </c>
    </row>
    <row r="14" spans="2:9" ht="12.75">
      <c r="B14" t="s">
        <v>890</v>
      </c>
      <c r="I14">
        <v>189149.99</v>
      </c>
    </row>
    <row r="15" spans="2:9" ht="12.75">
      <c r="B15" t="s">
        <v>949</v>
      </c>
      <c r="I15">
        <v>65017.15</v>
      </c>
    </row>
    <row r="16" spans="2:9" ht="12.75">
      <c r="B16" t="s">
        <v>891</v>
      </c>
      <c r="I16">
        <v>84907.06</v>
      </c>
    </row>
    <row r="17" spans="2:9" ht="12.75">
      <c r="B17" s="2" t="s">
        <v>892</v>
      </c>
      <c r="I17" s="2">
        <f>SUM(I10:I16)</f>
        <v>404055.25</v>
      </c>
    </row>
    <row r="18" spans="2:9" ht="12.75">
      <c r="B18" t="s">
        <v>893</v>
      </c>
      <c r="I18">
        <v>367852.95</v>
      </c>
    </row>
    <row r="20" spans="2:9" ht="12.75">
      <c r="B20" t="s">
        <v>942</v>
      </c>
      <c r="I20" s="2">
        <f>I6+I17-I18</f>
        <v>113931.48999999999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-1103.11</v>
      </c>
    </row>
    <row r="26" spans="2:9" ht="12.75">
      <c r="B26" s="2" t="s">
        <v>897</v>
      </c>
      <c r="I26" s="2">
        <f>I16</f>
        <v>84907.06</v>
      </c>
    </row>
    <row r="28" spans="2:9" ht="12.75">
      <c r="B28" s="2" t="s">
        <v>898</v>
      </c>
      <c r="I28" s="2">
        <f>SUM(I30:I41)</f>
        <v>95097.15</v>
      </c>
    </row>
    <row r="29" ht="12.75">
      <c r="B29" s="2" t="s">
        <v>899</v>
      </c>
    </row>
    <row r="30" spans="2:9" ht="12.75">
      <c r="B30" t="s">
        <v>900</v>
      </c>
      <c r="I30">
        <v>13438.16</v>
      </c>
    </row>
    <row r="31" spans="2:9" ht="12.75">
      <c r="B31" t="s">
        <v>901</v>
      </c>
      <c r="I31">
        <v>2494.6</v>
      </c>
    </row>
    <row r="32" spans="2:9" ht="12.75">
      <c r="B32" t="s">
        <v>902</v>
      </c>
      <c r="I32">
        <v>12918.46</v>
      </c>
    </row>
    <row r="33" spans="2:9" ht="12.75">
      <c r="B33" t="s">
        <v>903</v>
      </c>
      <c r="I33">
        <v>7721.38</v>
      </c>
    </row>
    <row r="34" spans="2:9" ht="12.75">
      <c r="B34" t="s">
        <v>904</v>
      </c>
      <c r="I34">
        <v>0</v>
      </c>
    </row>
    <row r="35" spans="2:9" ht="12.75">
      <c r="B35" t="s">
        <v>905</v>
      </c>
      <c r="I35">
        <v>7498.64</v>
      </c>
    </row>
    <row r="36" spans="2:9" ht="12.75">
      <c r="B36" t="s">
        <v>906</v>
      </c>
      <c r="I36">
        <v>1856.1</v>
      </c>
    </row>
    <row r="37" spans="2:9" ht="12.75">
      <c r="B37" t="s">
        <v>907</v>
      </c>
      <c r="I37">
        <v>12769.97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 s="2">
        <f>SUM(I43:I63)</f>
        <v>36399.84</v>
      </c>
    </row>
    <row r="42" ht="12.75">
      <c r="B42" t="s">
        <v>899</v>
      </c>
    </row>
    <row r="43" spans="2:9" ht="12.75">
      <c r="B43" t="s">
        <v>1032</v>
      </c>
      <c r="I43">
        <v>150</v>
      </c>
    </row>
    <row r="44" spans="2:9" ht="12.75">
      <c r="B44" t="s">
        <v>206</v>
      </c>
      <c r="I44">
        <v>8250</v>
      </c>
    </row>
    <row r="45" spans="2:9" ht="12.75">
      <c r="B45" t="s">
        <v>122</v>
      </c>
      <c r="I45">
        <v>266.23</v>
      </c>
    </row>
    <row r="46" spans="2:9" ht="12.75">
      <c r="B46" t="s">
        <v>123</v>
      </c>
      <c r="I46">
        <v>417.14</v>
      </c>
    </row>
    <row r="47" spans="2:9" ht="12.75">
      <c r="B47" t="s">
        <v>124</v>
      </c>
      <c r="I47">
        <v>417.14</v>
      </c>
    </row>
    <row r="48" spans="2:9" ht="12.75">
      <c r="B48" t="s">
        <v>125</v>
      </c>
      <c r="I48">
        <v>3337.12</v>
      </c>
    </row>
    <row r="49" spans="2:9" ht="12.75">
      <c r="B49" t="s">
        <v>126</v>
      </c>
      <c r="I49">
        <v>2085.7</v>
      </c>
    </row>
    <row r="50" spans="2:9" ht="12.75">
      <c r="B50" t="s">
        <v>127</v>
      </c>
      <c r="I50">
        <v>834.28</v>
      </c>
    </row>
    <row r="51" spans="2:9" ht="12.75">
      <c r="B51" t="s">
        <v>128</v>
      </c>
      <c r="I51">
        <v>1251.42</v>
      </c>
    </row>
    <row r="52" spans="2:9" ht="12.75">
      <c r="B52" t="s">
        <v>129</v>
      </c>
      <c r="I52">
        <v>1668.56</v>
      </c>
    </row>
    <row r="53" spans="2:9" ht="12.75">
      <c r="B53" t="s">
        <v>130</v>
      </c>
      <c r="I53">
        <v>1104.28</v>
      </c>
    </row>
    <row r="54" spans="2:9" ht="12.75">
      <c r="B54" t="s">
        <v>131</v>
      </c>
      <c r="I54">
        <v>7540.57</v>
      </c>
    </row>
    <row r="55" spans="2:9" ht="12.75">
      <c r="B55" t="s">
        <v>70</v>
      </c>
      <c r="I55">
        <v>629</v>
      </c>
    </row>
    <row r="56" spans="2:9" ht="12.75">
      <c r="B56" t="s">
        <v>1086</v>
      </c>
      <c r="I56">
        <v>1890.12</v>
      </c>
    </row>
    <row r="57" spans="2:9" ht="12.75">
      <c r="B57" t="s">
        <v>26</v>
      </c>
      <c r="I57">
        <v>417.14</v>
      </c>
    </row>
    <row r="58" spans="2:9" ht="12.75">
      <c r="B58" t="s">
        <v>132</v>
      </c>
      <c r="I58">
        <v>358.57</v>
      </c>
    </row>
    <row r="59" spans="2:9" ht="12.75">
      <c r="B59" t="s">
        <v>16</v>
      </c>
      <c r="I59">
        <v>215.55</v>
      </c>
    </row>
    <row r="60" spans="2:9" ht="12.75">
      <c r="B60" t="s">
        <v>1038</v>
      </c>
      <c r="I60">
        <v>2068.85</v>
      </c>
    </row>
    <row r="61" spans="2:9" ht="12.75">
      <c r="B61" t="s">
        <v>133</v>
      </c>
      <c r="I61">
        <v>945.06</v>
      </c>
    </row>
    <row r="62" spans="2:9" ht="12.75">
      <c r="B62" t="s">
        <v>134</v>
      </c>
      <c r="I62">
        <v>625.71</v>
      </c>
    </row>
    <row r="63" spans="2:9" ht="12.75">
      <c r="B63" t="s">
        <v>135</v>
      </c>
      <c r="I63">
        <v>1927.4</v>
      </c>
    </row>
    <row r="65" spans="2:9" ht="12.75">
      <c r="B65" t="s">
        <v>941</v>
      </c>
      <c r="I65" s="2">
        <f>I24+I26-I28</f>
        <v>-11293.199999999997</v>
      </c>
    </row>
    <row r="68" ht="12.75">
      <c r="C68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56"/>
  <sheetViews>
    <sheetView workbookViewId="0" topLeftCell="A37">
      <selection activeCell="K64" sqref="K64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1014</v>
      </c>
    </row>
    <row r="5" ht="12.75">
      <c r="D5" s="1" t="s">
        <v>886</v>
      </c>
    </row>
    <row r="6" spans="2:9" ht="12.75">
      <c r="B6" t="s">
        <v>894</v>
      </c>
      <c r="I6" s="2">
        <v>86947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10355.1</v>
      </c>
    </row>
    <row r="11" spans="2:9" ht="12.75">
      <c r="B11" t="s">
        <v>946</v>
      </c>
      <c r="I11">
        <v>20640.95</v>
      </c>
    </row>
    <row r="12" spans="2:9" ht="12.75">
      <c r="B12" t="s">
        <v>947</v>
      </c>
      <c r="I12">
        <v>9083.65</v>
      </c>
    </row>
    <row r="13" spans="2:9" ht="12.75">
      <c r="B13" t="s">
        <v>889</v>
      </c>
      <c r="I13">
        <v>203.54</v>
      </c>
    </row>
    <row r="14" spans="2:9" ht="12.75">
      <c r="B14" t="s">
        <v>890</v>
      </c>
      <c r="I14">
        <v>137933.91</v>
      </c>
    </row>
    <row r="15" spans="2:9" ht="12.75">
      <c r="B15" t="s">
        <v>949</v>
      </c>
      <c r="I15">
        <v>20628.94</v>
      </c>
    </row>
    <row r="16" spans="2:9" ht="12.75">
      <c r="B16" t="s">
        <v>891</v>
      </c>
      <c r="I16">
        <v>61762.61</v>
      </c>
    </row>
    <row r="17" spans="2:9" ht="12.75">
      <c r="B17" s="2" t="s">
        <v>892</v>
      </c>
      <c r="I17" s="2">
        <f>SUM(I10:I16)</f>
        <v>260608.7</v>
      </c>
    </row>
    <row r="18" spans="2:9" ht="12.75">
      <c r="B18" t="s">
        <v>893</v>
      </c>
      <c r="I18">
        <v>332134.65</v>
      </c>
    </row>
    <row r="20" spans="2:9" ht="12.75">
      <c r="B20" t="s">
        <v>942</v>
      </c>
      <c r="I20" s="2">
        <f>I6+I17-I18</f>
        <v>15421.049999999988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17067.42</v>
      </c>
    </row>
    <row r="26" spans="2:9" ht="12.75">
      <c r="B26" s="2" t="s">
        <v>897</v>
      </c>
      <c r="I26" s="2">
        <f>I16</f>
        <v>61762.61</v>
      </c>
    </row>
    <row r="28" spans="2:9" ht="12.75">
      <c r="B28" s="2" t="s">
        <v>898</v>
      </c>
      <c r="I28" s="2">
        <f>SUM(I30:I41)</f>
        <v>50849.829999999994</v>
      </c>
    </row>
    <row r="29" ht="12.75">
      <c r="B29" s="2" t="s">
        <v>899</v>
      </c>
    </row>
    <row r="30" spans="2:9" ht="12.75">
      <c r="B30" t="s">
        <v>900</v>
      </c>
      <c r="I30">
        <v>9745.76</v>
      </c>
    </row>
    <row r="31" spans="2:9" ht="12.75">
      <c r="B31" t="s">
        <v>901</v>
      </c>
      <c r="I31">
        <v>1809.16</v>
      </c>
    </row>
    <row r="32" spans="2:9" ht="12.75">
      <c r="B32" t="s">
        <v>902</v>
      </c>
      <c r="I32">
        <v>9368.86</v>
      </c>
    </row>
    <row r="33" spans="2:9" ht="12.75">
      <c r="B33" t="s">
        <v>903</v>
      </c>
      <c r="I33">
        <v>5599.78</v>
      </c>
    </row>
    <row r="34" spans="2:9" ht="12.75">
      <c r="B34" t="s">
        <v>904</v>
      </c>
      <c r="I34">
        <v>0</v>
      </c>
    </row>
    <row r="35" spans="2:9" ht="12.75">
      <c r="B35" t="s">
        <v>905</v>
      </c>
      <c r="I35">
        <v>5438.24</v>
      </c>
    </row>
    <row r="36" spans="2:9" ht="12.75">
      <c r="B36" t="s">
        <v>906</v>
      </c>
      <c r="I36">
        <v>1346.1</v>
      </c>
    </row>
    <row r="37" spans="2:9" ht="12.75">
      <c r="B37" t="s">
        <v>907</v>
      </c>
      <c r="I37">
        <v>9261.17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SUM(I43:I52)</f>
        <v>8280.76</v>
      </c>
    </row>
    <row r="42" ht="12.75">
      <c r="B42" t="s">
        <v>899</v>
      </c>
    </row>
    <row r="43" spans="2:9" ht="12.75">
      <c r="B43" t="s">
        <v>1032</v>
      </c>
      <c r="I43">
        <v>530</v>
      </c>
    </row>
    <row r="44" spans="2:9" ht="12.75">
      <c r="B44" t="s">
        <v>124</v>
      </c>
      <c r="I44">
        <v>238.37</v>
      </c>
    </row>
    <row r="45" spans="2:9" ht="12.75">
      <c r="B45" t="s">
        <v>136</v>
      </c>
      <c r="I45">
        <v>2790.12</v>
      </c>
    </row>
    <row r="46" spans="2:9" ht="12.75">
      <c r="B46" t="s">
        <v>137</v>
      </c>
      <c r="I46">
        <v>417.14</v>
      </c>
    </row>
    <row r="47" spans="2:9" ht="12.75">
      <c r="B47" t="s">
        <v>1038</v>
      </c>
      <c r="I47">
        <v>799.34</v>
      </c>
    </row>
    <row r="48" spans="2:9" ht="12.75">
      <c r="B48" t="s">
        <v>22</v>
      </c>
      <c r="I48">
        <v>417.14</v>
      </c>
    </row>
    <row r="49" spans="2:9" ht="12.75">
      <c r="B49" t="s">
        <v>138</v>
      </c>
      <c r="I49" s="5">
        <v>1510.9</v>
      </c>
    </row>
    <row r="50" spans="2:9" ht="12.75">
      <c r="B50" t="s">
        <v>1109</v>
      </c>
      <c r="I50">
        <v>945.06</v>
      </c>
    </row>
    <row r="51" spans="2:9" ht="12.75">
      <c r="B51" t="s">
        <v>16</v>
      </c>
      <c r="I51">
        <v>215.55</v>
      </c>
    </row>
    <row r="52" spans="2:9" ht="12.75">
      <c r="B52" t="s">
        <v>139</v>
      </c>
      <c r="I52">
        <v>417.14</v>
      </c>
    </row>
    <row r="54" spans="2:9" ht="12.75">
      <c r="B54" t="s">
        <v>941</v>
      </c>
      <c r="I54" s="2">
        <f>I24+I26-I28</f>
        <v>27980.200000000004</v>
      </c>
    </row>
    <row r="56" ht="12.75">
      <c r="C56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63"/>
  <sheetViews>
    <sheetView workbookViewId="0" topLeftCell="A35">
      <selection activeCell="M48" sqref="M48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1013</v>
      </c>
    </row>
    <row r="5" ht="12.75">
      <c r="D5" s="1" t="s">
        <v>886</v>
      </c>
    </row>
    <row r="6" spans="2:9" ht="12.75">
      <c r="B6" t="s">
        <v>894</v>
      </c>
      <c r="I6" s="2">
        <v>21793.91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9486.93</v>
      </c>
    </row>
    <row r="11" spans="2:9" ht="12.75">
      <c r="B11" t="s">
        <v>946</v>
      </c>
      <c r="I11">
        <v>18918.29</v>
      </c>
    </row>
    <row r="12" spans="2:9" ht="12.75">
      <c r="B12" t="s">
        <v>947</v>
      </c>
      <c r="I12">
        <v>4896.29</v>
      </c>
    </row>
    <row r="13" spans="2:9" ht="12.75">
      <c r="B13" t="s">
        <v>889</v>
      </c>
      <c r="I13">
        <v>694.9</v>
      </c>
    </row>
    <row r="14" spans="2:9" ht="12.75">
      <c r="B14" t="s">
        <v>890</v>
      </c>
      <c r="I14">
        <v>142740.64</v>
      </c>
    </row>
    <row r="15" spans="2:9" ht="12.75">
      <c r="B15" t="s">
        <v>949</v>
      </c>
      <c r="I15">
        <v>25830.05</v>
      </c>
    </row>
    <row r="16" spans="2:9" ht="12.75">
      <c r="B16" t="s">
        <v>891</v>
      </c>
      <c r="I16">
        <v>63918.62</v>
      </c>
    </row>
    <row r="17" spans="2:9" ht="12.75">
      <c r="B17" s="2" t="s">
        <v>892</v>
      </c>
      <c r="I17" s="2">
        <f>SUM(I10:I16)</f>
        <v>266485.72000000003</v>
      </c>
    </row>
    <row r="18" spans="2:9" ht="12.75">
      <c r="B18" t="s">
        <v>893</v>
      </c>
      <c r="I18">
        <v>262239.83</v>
      </c>
    </row>
    <row r="20" spans="2:9" ht="12.75">
      <c r="B20" t="s">
        <v>942</v>
      </c>
      <c r="I20" s="2">
        <f>I6+I17-I18</f>
        <v>26039.79999999999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31391.62</v>
      </c>
    </row>
    <row r="26" spans="2:9" ht="12.75">
      <c r="B26" s="2" t="s">
        <v>897</v>
      </c>
      <c r="I26" s="2">
        <f>I16</f>
        <v>63918.62</v>
      </c>
    </row>
    <row r="28" spans="2:9" ht="12.75">
      <c r="B28" s="2" t="s">
        <v>898</v>
      </c>
      <c r="I28" s="2">
        <f>SUM(I30:I41)</f>
        <v>98170.04</v>
      </c>
    </row>
    <row r="29" ht="12.75">
      <c r="B29" s="2" t="s">
        <v>899</v>
      </c>
    </row>
    <row r="30" spans="2:9" ht="12.75">
      <c r="B30" t="s">
        <v>900</v>
      </c>
      <c r="I30">
        <v>10110.66</v>
      </c>
    </row>
    <row r="31" spans="2:9" ht="12.75">
      <c r="B31" t="s">
        <v>901</v>
      </c>
      <c r="I31">
        <v>1876.9</v>
      </c>
    </row>
    <row r="32" spans="2:9" ht="12.75">
      <c r="B32" t="s">
        <v>902</v>
      </c>
      <c r="I32">
        <v>9719.64</v>
      </c>
    </row>
    <row r="33" spans="2:9" ht="12.75">
      <c r="B33" t="s">
        <v>903</v>
      </c>
      <c r="I33">
        <v>5809.44</v>
      </c>
    </row>
    <row r="34" spans="2:9" ht="12.75">
      <c r="B34" t="s">
        <v>904</v>
      </c>
      <c r="I34">
        <v>0</v>
      </c>
    </row>
    <row r="35" spans="2:9" ht="12.75">
      <c r="B35" t="s">
        <v>905</v>
      </c>
      <c r="I35">
        <v>5641.86</v>
      </c>
    </row>
    <row r="36" spans="2:9" ht="12.75">
      <c r="B36" t="s">
        <v>906</v>
      </c>
      <c r="I36">
        <v>1396.5</v>
      </c>
    </row>
    <row r="37" spans="2:9" ht="12.75">
      <c r="B37" t="s">
        <v>907</v>
      </c>
      <c r="I37">
        <v>9607.92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SUM(I43:I58)</f>
        <v>54007.12</v>
      </c>
    </row>
    <row r="42" ht="12.75">
      <c r="B42" t="s">
        <v>899</v>
      </c>
    </row>
    <row r="43" spans="2:9" ht="12.75">
      <c r="B43" t="s">
        <v>1032</v>
      </c>
      <c r="I43">
        <v>400</v>
      </c>
    </row>
    <row r="44" spans="2:9" ht="12.75">
      <c r="B44" t="s">
        <v>1037</v>
      </c>
      <c r="I44">
        <v>667.42</v>
      </c>
    </row>
    <row r="45" spans="2:9" ht="12.75">
      <c r="B45" t="s">
        <v>124</v>
      </c>
      <c r="I45">
        <v>238.37</v>
      </c>
    </row>
    <row r="46" spans="2:9" ht="12.75">
      <c r="B46" t="s">
        <v>1038</v>
      </c>
      <c r="I46">
        <v>333.61</v>
      </c>
    </row>
    <row r="47" spans="2:9" ht="12.75">
      <c r="B47" t="s">
        <v>140</v>
      </c>
      <c r="I47">
        <v>34110</v>
      </c>
    </row>
    <row r="48" spans="2:9" ht="12.75">
      <c r="B48" t="s">
        <v>65</v>
      </c>
      <c r="I48">
        <v>1251.42</v>
      </c>
    </row>
    <row r="49" spans="2:9" ht="12.75">
      <c r="B49" t="s">
        <v>141</v>
      </c>
      <c r="I49">
        <v>834.28</v>
      </c>
    </row>
    <row r="50" spans="2:9" ht="12.75">
      <c r="B50" t="s">
        <v>142</v>
      </c>
      <c r="I50">
        <v>834.28</v>
      </c>
    </row>
    <row r="51" spans="2:9" ht="12.75">
      <c r="B51" t="s">
        <v>143</v>
      </c>
      <c r="I51">
        <v>1890.12</v>
      </c>
    </row>
    <row r="52" spans="2:9" ht="12.75">
      <c r="B52" t="s">
        <v>144</v>
      </c>
      <c r="I52">
        <v>6614.83</v>
      </c>
    </row>
    <row r="53" spans="2:9" ht="12.75">
      <c r="B53" t="s">
        <v>138</v>
      </c>
      <c r="I53" s="5">
        <v>1510.9</v>
      </c>
    </row>
    <row r="54" spans="2:9" ht="12.75">
      <c r="B54" t="s">
        <v>1109</v>
      </c>
      <c r="I54">
        <v>945.06</v>
      </c>
    </row>
    <row r="55" spans="2:9" ht="12.75">
      <c r="B55" t="s">
        <v>145</v>
      </c>
      <c r="I55">
        <v>1417.59</v>
      </c>
    </row>
    <row r="56" spans="2:9" ht="12.75">
      <c r="B56" t="s">
        <v>146</v>
      </c>
      <c r="I56">
        <v>2168.12</v>
      </c>
    </row>
    <row r="57" spans="2:9" ht="12.75">
      <c r="B57" t="s">
        <v>16</v>
      </c>
      <c r="I57">
        <v>215.55</v>
      </c>
    </row>
    <row r="58" spans="2:9" ht="12.75">
      <c r="B58" t="s">
        <v>147</v>
      </c>
      <c r="I58">
        <v>575.57</v>
      </c>
    </row>
    <row r="60" spans="2:9" ht="12.75">
      <c r="B60" t="s">
        <v>941</v>
      </c>
      <c r="I60" s="2">
        <f>I24+I26-I28</f>
        <v>-2859.7999999999884</v>
      </c>
    </row>
    <row r="63" ht="12.75">
      <c r="C63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K64"/>
  <sheetViews>
    <sheetView workbookViewId="0" topLeftCell="A41">
      <selection activeCell="B2" sqref="B2:I64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1012</v>
      </c>
    </row>
    <row r="5" ht="12.75">
      <c r="D5" s="1" t="s">
        <v>886</v>
      </c>
    </row>
    <row r="6" spans="2:9" ht="12.75">
      <c r="B6" t="s">
        <v>894</v>
      </c>
      <c r="I6" s="2">
        <v>87781.1</v>
      </c>
    </row>
    <row r="8" spans="2:3" ht="12.75">
      <c r="B8" s="2" t="s">
        <v>887</v>
      </c>
      <c r="C8" s="2"/>
    </row>
    <row r="9" spans="2:9" ht="12.75">
      <c r="B9" t="s">
        <v>888</v>
      </c>
      <c r="I9">
        <v>16881.01</v>
      </c>
    </row>
    <row r="10" spans="2:9" ht="12.75">
      <c r="B10" t="s">
        <v>946</v>
      </c>
      <c r="I10">
        <v>33657.42</v>
      </c>
    </row>
    <row r="11" spans="2:9" ht="12.75">
      <c r="B11" t="s">
        <v>947</v>
      </c>
      <c r="I11">
        <v>9991.85</v>
      </c>
    </row>
    <row r="12" ht="12.75">
      <c r="B12" t="s">
        <v>889</v>
      </c>
    </row>
    <row r="13" spans="2:9" ht="12.75">
      <c r="B13" t="s">
        <v>890</v>
      </c>
      <c r="I13">
        <v>139605.22</v>
      </c>
    </row>
    <row r="14" spans="2:9" ht="12.75">
      <c r="B14" t="s">
        <v>949</v>
      </c>
      <c r="I14">
        <v>36875.13</v>
      </c>
    </row>
    <row r="15" spans="2:9" ht="12.75">
      <c r="B15" t="s">
        <v>891</v>
      </c>
      <c r="I15">
        <v>62364.22</v>
      </c>
    </row>
    <row r="16" spans="2:9" ht="12.75">
      <c r="B16" s="2" t="s">
        <v>892</v>
      </c>
      <c r="I16" s="2">
        <f>SUM(I9:I15)</f>
        <v>299374.85</v>
      </c>
    </row>
    <row r="17" spans="2:9" ht="12.75">
      <c r="B17" t="s">
        <v>893</v>
      </c>
      <c r="I17">
        <v>237738.51</v>
      </c>
    </row>
    <row r="19" spans="2:9" ht="12.75">
      <c r="B19" t="s">
        <v>942</v>
      </c>
      <c r="I19" s="2">
        <f>I6+I16-I17</f>
        <v>149417.43999999994</v>
      </c>
    </row>
    <row r="21" spans="2:4" ht="12.75">
      <c r="B21" s="2" t="s">
        <v>895</v>
      </c>
      <c r="C21" s="2"/>
      <c r="D21" s="2"/>
    </row>
    <row r="22" spans="2:11" ht="12.75">
      <c r="B22" s="2" t="s">
        <v>943</v>
      </c>
      <c r="C22" s="2"/>
      <c r="D22" s="2"/>
      <c r="I22">
        <v>7924.87</v>
      </c>
      <c r="K22">
        <v>7924.87</v>
      </c>
    </row>
    <row r="24" spans="2:9" ht="12.75">
      <c r="B24" s="2" t="s">
        <v>897</v>
      </c>
      <c r="I24" s="2">
        <f>I15</f>
        <v>62364.22</v>
      </c>
    </row>
    <row r="26" spans="2:9" ht="12.75">
      <c r="B26" s="2" t="s">
        <v>898</v>
      </c>
      <c r="I26" s="2">
        <f>SUM(I28:I39)</f>
        <v>63469.97999999999</v>
      </c>
    </row>
    <row r="27" ht="12.75">
      <c r="B27" s="2" t="s">
        <v>899</v>
      </c>
    </row>
    <row r="28" spans="2:9" ht="12.75">
      <c r="B28" t="s">
        <v>900</v>
      </c>
      <c r="I28">
        <v>9864.79</v>
      </c>
    </row>
    <row r="29" spans="2:9" ht="12.75">
      <c r="B29" t="s">
        <v>901</v>
      </c>
      <c r="I29">
        <v>1831.25</v>
      </c>
    </row>
    <row r="30" spans="2:9" ht="12.75">
      <c r="B30" t="s">
        <v>902</v>
      </c>
      <c r="I30">
        <v>9483.28</v>
      </c>
    </row>
    <row r="31" spans="2:9" ht="12.75">
      <c r="B31" t="s">
        <v>903</v>
      </c>
      <c r="I31">
        <v>5668.17</v>
      </c>
    </row>
    <row r="32" spans="2:9" ht="12.75">
      <c r="B32" t="s">
        <v>904</v>
      </c>
      <c r="I32">
        <v>0</v>
      </c>
    </row>
    <row r="33" spans="2:9" ht="12.75">
      <c r="B33" t="s">
        <v>905</v>
      </c>
      <c r="I33">
        <v>5504.66</v>
      </c>
    </row>
    <row r="34" spans="2:9" ht="12.75">
      <c r="B34" t="s">
        <v>906</v>
      </c>
      <c r="I34">
        <v>1362.54</v>
      </c>
    </row>
    <row r="35" spans="2:9" ht="12.75">
      <c r="B35" t="s">
        <v>907</v>
      </c>
      <c r="I35">
        <v>9374.28</v>
      </c>
    </row>
    <row r="36" ht="12.75">
      <c r="B36" t="s">
        <v>908</v>
      </c>
    </row>
    <row r="37" ht="12.75">
      <c r="B37" t="s">
        <v>909</v>
      </c>
    </row>
    <row r="38" ht="12.75">
      <c r="B38" t="s">
        <v>934</v>
      </c>
    </row>
    <row r="39" spans="2:9" ht="12.75">
      <c r="B39" t="s">
        <v>935</v>
      </c>
      <c r="I39" s="2">
        <f>SUM(I41:I61)</f>
        <v>20381.009999999995</v>
      </c>
    </row>
    <row r="40" ht="12.75">
      <c r="B40" t="s">
        <v>899</v>
      </c>
    </row>
    <row r="41" spans="2:9" ht="12.75">
      <c r="B41" t="s">
        <v>1032</v>
      </c>
      <c r="I41">
        <v>400</v>
      </c>
    </row>
    <row r="42" spans="2:9" ht="12.75">
      <c r="B42" t="s">
        <v>1037</v>
      </c>
      <c r="I42">
        <v>667.42</v>
      </c>
    </row>
    <row r="43" spans="2:9" ht="12.75">
      <c r="B43" t="s">
        <v>148</v>
      </c>
      <c r="I43">
        <v>417.14</v>
      </c>
    </row>
    <row r="44" spans="2:9" ht="12.75">
      <c r="B44" t="s">
        <v>149</v>
      </c>
      <c r="I44">
        <v>417.14</v>
      </c>
    </row>
    <row r="45" spans="2:9" ht="12.75">
      <c r="B45" t="s">
        <v>124</v>
      </c>
      <c r="I45">
        <v>238.37</v>
      </c>
    </row>
    <row r="46" spans="2:9" ht="12.75">
      <c r="B46" t="s">
        <v>150</v>
      </c>
      <c r="I46">
        <v>417.14</v>
      </c>
    </row>
    <row r="47" spans="2:9" ht="12.75">
      <c r="B47" t="s">
        <v>151</v>
      </c>
      <c r="I47">
        <v>417.14</v>
      </c>
    </row>
    <row r="48" spans="2:9" ht="12.75">
      <c r="B48" t="s">
        <v>152</v>
      </c>
      <c r="I48">
        <v>417.14</v>
      </c>
    </row>
    <row r="49" spans="2:9" ht="12.75">
      <c r="B49" t="s">
        <v>153</v>
      </c>
      <c r="I49">
        <v>2490.12</v>
      </c>
    </row>
    <row r="50" spans="2:9" ht="12.75">
      <c r="B50" t="s">
        <v>1107</v>
      </c>
      <c r="I50">
        <v>834.28</v>
      </c>
    </row>
    <row r="51" spans="2:9" ht="12.75">
      <c r="B51" t="s">
        <v>3</v>
      </c>
      <c r="I51">
        <v>2268.56</v>
      </c>
    </row>
    <row r="52" spans="2:9" ht="12.75">
      <c r="B52" t="s">
        <v>154</v>
      </c>
      <c r="I52">
        <v>104.85</v>
      </c>
    </row>
    <row r="53" spans="2:9" ht="12.75">
      <c r="B53" t="s">
        <v>155</v>
      </c>
      <c r="I53">
        <v>4680.24</v>
      </c>
    </row>
    <row r="54" spans="2:9" ht="12.75">
      <c r="B54" t="s">
        <v>1038</v>
      </c>
      <c r="I54">
        <v>737.15</v>
      </c>
    </row>
    <row r="55" spans="2:9" ht="12.75">
      <c r="B55" t="s">
        <v>138</v>
      </c>
      <c r="I55" s="5">
        <v>1510.9</v>
      </c>
    </row>
    <row r="56" spans="2:9" ht="12.75">
      <c r="B56" t="s">
        <v>1109</v>
      </c>
      <c r="I56">
        <v>945.06</v>
      </c>
    </row>
    <row r="57" spans="2:9" ht="12.75">
      <c r="B57" t="s">
        <v>156</v>
      </c>
      <c r="I57">
        <v>1295.62</v>
      </c>
    </row>
    <row r="58" spans="2:9" ht="12.75">
      <c r="B58" t="s">
        <v>156</v>
      </c>
      <c r="I58">
        <v>1295.62</v>
      </c>
    </row>
    <row r="59" spans="2:9" ht="12.75">
      <c r="B59" t="s">
        <v>16</v>
      </c>
      <c r="I59">
        <v>251.55</v>
      </c>
    </row>
    <row r="60" spans="2:9" ht="12.75">
      <c r="B60" t="s">
        <v>147</v>
      </c>
      <c r="I60">
        <v>575.57</v>
      </c>
    </row>
    <row r="62" spans="2:9" ht="12.75">
      <c r="B62" t="s">
        <v>941</v>
      </c>
      <c r="I62" s="2">
        <f>I22+I24-I26</f>
        <v>6819.110000000008</v>
      </c>
    </row>
    <row r="64" ht="12.75">
      <c r="B64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1"/>
  <sheetViews>
    <sheetView workbookViewId="0" topLeftCell="A45">
      <selection activeCell="K67" sqref="K67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1029</v>
      </c>
    </row>
    <row r="5" ht="12.75">
      <c r="D5" s="1" t="s">
        <v>886</v>
      </c>
    </row>
    <row r="6" spans="2:9" ht="12.75">
      <c r="B6" t="s">
        <v>894</v>
      </c>
      <c r="I6" s="2">
        <v>98150.43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18242.62</v>
      </c>
    </row>
    <row r="11" spans="2:9" ht="12.75">
      <c r="B11" t="s">
        <v>946</v>
      </c>
      <c r="I11">
        <v>36371.64</v>
      </c>
    </row>
    <row r="12" spans="2:9" ht="12.75">
      <c r="B12" t="s">
        <v>947</v>
      </c>
      <c r="I12">
        <v>17277.07</v>
      </c>
    </row>
    <row r="13" spans="2:9" ht="12.75">
      <c r="B13" t="s">
        <v>889</v>
      </c>
      <c r="I13">
        <v>0</v>
      </c>
    </row>
    <row r="14" spans="2:9" ht="12.75">
      <c r="B14" t="s">
        <v>890</v>
      </c>
      <c r="I14">
        <v>265801.96</v>
      </c>
    </row>
    <row r="15" spans="2:9" ht="12.75">
      <c r="B15" t="s">
        <v>949</v>
      </c>
      <c r="I15">
        <v>37596.71</v>
      </c>
    </row>
    <row r="16" spans="2:9" ht="12.75">
      <c r="B16" t="s">
        <v>891</v>
      </c>
      <c r="I16">
        <v>119981.64</v>
      </c>
    </row>
    <row r="17" spans="2:9" ht="12.75">
      <c r="B17" s="2" t="s">
        <v>892</v>
      </c>
      <c r="I17" s="2">
        <f>SUM(I10:I16)</f>
        <v>495271.6400000001</v>
      </c>
    </row>
    <row r="18" spans="2:9" ht="12.75">
      <c r="B18" t="s">
        <v>893</v>
      </c>
      <c r="I18">
        <v>463612.12</v>
      </c>
    </row>
    <row r="20" spans="2:9" ht="12.75">
      <c r="B20" t="s">
        <v>942</v>
      </c>
      <c r="I20" s="2">
        <f>I6+I17-I18</f>
        <v>129809.95000000007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939.93</v>
      </c>
    </row>
    <row r="26" spans="2:9" ht="12.75">
      <c r="B26" s="2" t="s">
        <v>897</v>
      </c>
      <c r="I26" s="2">
        <f>I16</f>
        <v>119981.64</v>
      </c>
    </row>
    <row r="28" spans="2:9" ht="12.75">
      <c r="B28" s="2" t="s">
        <v>898</v>
      </c>
      <c r="I28" s="2">
        <f>SUM(I30:I42)</f>
        <v>135004.81</v>
      </c>
    </row>
    <row r="29" ht="12.75">
      <c r="B29" s="2" t="s">
        <v>899</v>
      </c>
    </row>
    <row r="30" spans="2:9" ht="12.75">
      <c r="B30" t="s">
        <v>900</v>
      </c>
      <c r="I30">
        <v>18786.06</v>
      </c>
    </row>
    <row r="31" spans="2:9" ht="12.75">
      <c r="B31" t="s">
        <v>901</v>
      </c>
      <c r="I31">
        <v>3487.36</v>
      </c>
    </row>
    <row r="32" spans="2:9" ht="12.75">
      <c r="B32" t="s">
        <v>902</v>
      </c>
      <c r="I32">
        <v>18059.53</v>
      </c>
    </row>
    <row r="33" spans="2:9" ht="12.75">
      <c r="B33" t="s">
        <v>903</v>
      </c>
      <c r="I33">
        <v>10794.2</v>
      </c>
    </row>
    <row r="34" spans="2:9" ht="12.75">
      <c r="B34" t="s">
        <v>904</v>
      </c>
      <c r="I34">
        <v>821.61</v>
      </c>
    </row>
    <row r="35" spans="2:9" ht="12.75">
      <c r="B35" t="s">
        <v>905</v>
      </c>
      <c r="I35">
        <v>10482.83</v>
      </c>
    </row>
    <row r="36" spans="2:9" ht="12.75">
      <c r="B36" t="s">
        <v>906</v>
      </c>
      <c r="I36">
        <v>2594.76</v>
      </c>
    </row>
    <row r="37" spans="2:9" ht="12.75">
      <c r="B37" t="s">
        <v>907</v>
      </c>
      <c r="I37">
        <v>17851.95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ht="12.75">
      <c r="B41" t="s">
        <v>935</v>
      </c>
    </row>
    <row r="42" spans="2:9" ht="12.75">
      <c r="B42" t="s">
        <v>899</v>
      </c>
      <c r="I42">
        <f>SUM(I43:I66)</f>
        <v>52126.509999999995</v>
      </c>
    </row>
    <row r="43" spans="2:9" ht="12.75">
      <c r="B43" t="s">
        <v>1032</v>
      </c>
      <c r="I43">
        <v>800</v>
      </c>
    </row>
    <row r="44" spans="2:9" ht="12.75">
      <c r="B44" t="s">
        <v>1037</v>
      </c>
      <c r="I44">
        <v>667.42</v>
      </c>
    </row>
    <row r="45" spans="2:9" ht="12.75">
      <c r="B45" t="s">
        <v>1038</v>
      </c>
      <c r="I45">
        <v>2169.63</v>
      </c>
    </row>
    <row r="46" spans="2:9" ht="12.75">
      <c r="B46" t="s">
        <v>1039</v>
      </c>
      <c r="I46">
        <v>3545.69</v>
      </c>
    </row>
    <row r="47" spans="2:9" ht="12.75">
      <c r="B47" t="s">
        <v>1040</v>
      </c>
      <c r="I47">
        <v>834.28</v>
      </c>
    </row>
    <row r="48" spans="2:9" ht="12.75">
      <c r="B48" t="s">
        <v>1041</v>
      </c>
      <c r="I48">
        <v>1260.08</v>
      </c>
    </row>
    <row r="49" spans="2:9" ht="12.75">
      <c r="B49" t="s">
        <v>438</v>
      </c>
      <c r="I49">
        <v>1461.88</v>
      </c>
    </row>
    <row r="50" spans="2:9" ht="12.75">
      <c r="B50" t="s">
        <v>1042</v>
      </c>
      <c r="I50">
        <v>3780.24</v>
      </c>
    </row>
    <row r="51" spans="2:9" ht="12.75">
      <c r="B51" t="s">
        <v>1043</v>
      </c>
      <c r="I51">
        <v>23644.66</v>
      </c>
    </row>
    <row r="52" spans="2:9" ht="12.75">
      <c r="B52" t="s">
        <v>1044</v>
      </c>
      <c r="I52">
        <v>166.86</v>
      </c>
    </row>
    <row r="53" spans="2:9" ht="12.75">
      <c r="B53" t="s">
        <v>559</v>
      </c>
      <c r="I53">
        <v>904.28</v>
      </c>
    </row>
    <row r="54" spans="2:9" ht="12.75">
      <c r="B54" t="s">
        <v>1046</v>
      </c>
      <c r="I54">
        <v>465.71</v>
      </c>
    </row>
    <row r="55" spans="2:9" ht="12.75">
      <c r="B55" t="s">
        <v>560</v>
      </c>
      <c r="I55">
        <v>834.28</v>
      </c>
    </row>
    <row r="56" spans="2:9" ht="12.75">
      <c r="B56" t="s">
        <v>1047</v>
      </c>
      <c r="I56">
        <v>208.57</v>
      </c>
    </row>
    <row r="57" spans="2:9" ht="12.75">
      <c r="B57" t="s">
        <v>558</v>
      </c>
      <c r="I57">
        <v>208.57</v>
      </c>
    </row>
    <row r="58" spans="2:9" ht="12.75">
      <c r="B58" t="s">
        <v>561</v>
      </c>
      <c r="I58">
        <v>1890.12</v>
      </c>
    </row>
    <row r="59" spans="2:9" ht="12.75">
      <c r="B59" t="s">
        <v>1049</v>
      </c>
      <c r="I59">
        <v>417.14</v>
      </c>
    </row>
    <row r="60" spans="2:9" ht="12.75">
      <c r="B60" t="s">
        <v>1050</v>
      </c>
      <c r="I60">
        <v>333.71</v>
      </c>
    </row>
    <row r="61" spans="2:9" ht="12.75">
      <c r="B61" t="s">
        <v>1051</v>
      </c>
      <c r="I61">
        <v>3969.18</v>
      </c>
    </row>
    <row r="62" spans="2:9" ht="12.75">
      <c r="B62" t="s">
        <v>1052</v>
      </c>
      <c r="I62">
        <v>2331.3</v>
      </c>
    </row>
    <row r="63" spans="2:9" ht="12.75">
      <c r="B63" t="s">
        <v>1053</v>
      </c>
      <c r="I63">
        <v>472.53</v>
      </c>
    </row>
    <row r="64" spans="2:9" ht="12.75">
      <c r="B64" t="s">
        <v>1054</v>
      </c>
      <c r="I64">
        <v>472.53</v>
      </c>
    </row>
    <row r="65" spans="2:9" ht="12.75">
      <c r="B65" t="s">
        <v>1055</v>
      </c>
      <c r="I65">
        <v>929.28</v>
      </c>
    </row>
    <row r="66" spans="2:9" ht="12.75">
      <c r="B66" t="s">
        <v>1056</v>
      </c>
      <c r="I66">
        <v>358.57</v>
      </c>
    </row>
    <row r="68" spans="2:9" ht="12.75">
      <c r="B68" s="20" t="s">
        <v>941</v>
      </c>
      <c r="C68" s="20"/>
      <c r="D68" s="20"/>
      <c r="E68" s="20"/>
      <c r="F68" s="20"/>
      <c r="G68" s="20"/>
      <c r="H68" s="20"/>
      <c r="I68" s="20">
        <f>I24+I26-I28</f>
        <v>-14083.240000000005</v>
      </c>
    </row>
    <row r="71" ht="12.75">
      <c r="C71" t="s">
        <v>198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I92"/>
  <sheetViews>
    <sheetView workbookViewId="0" topLeftCell="A69">
      <selection activeCell="K96" sqref="K96"/>
    </sheetView>
  </sheetViews>
  <sheetFormatPr defaultColWidth="9.140625" defaultRowHeight="12.75"/>
  <sheetData>
    <row r="3" ht="12.75">
      <c r="D3" s="1" t="s">
        <v>884</v>
      </c>
    </row>
    <row r="4" ht="12.75">
      <c r="D4" s="1" t="s">
        <v>939</v>
      </c>
    </row>
    <row r="5" ht="12.75">
      <c r="D5" s="1" t="s">
        <v>1011</v>
      </c>
    </row>
    <row r="6" ht="12.75">
      <c r="D6" s="1" t="s">
        <v>886</v>
      </c>
    </row>
    <row r="7" spans="2:9" ht="12.75">
      <c r="B7" t="s">
        <v>998</v>
      </c>
      <c r="I7" s="2">
        <v>39026.39</v>
      </c>
    </row>
    <row r="9" spans="2:3" ht="12.75">
      <c r="B9" s="2" t="s">
        <v>887</v>
      </c>
      <c r="C9" s="2"/>
    </row>
    <row r="11" spans="2:9" ht="12.75">
      <c r="B11" t="s">
        <v>888</v>
      </c>
      <c r="I11">
        <v>17886.97</v>
      </c>
    </row>
    <row r="12" spans="2:9" ht="12.75">
      <c r="B12" t="s">
        <v>946</v>
      </c>
      <c r="I12">
        <v>35665.71</v>
      </c>
    </row>
    <row r="13" spans="2:9" ht="12.75">
      <c r="B13" t="s">
        <v>947</v>
      </c>
      <c r="I13">
        <v>12670.21</v>
      </c>
    </row>
    <row r="14" spans="2:9" ht="12.75">
      <c r="B14" t="s">
        <v>889</v>
      </c>
      <c r="I14">
        <v>1123.56</v>
      </c>
    </row>
    <row r="15" spans="2:9" ht="12.75">
      <c r="B15" t="s">
        <v>890</v>
      </c>
      <c r="I15">
        <v>174720.96</v>
      </c>
    </row>
    <row r="16" spans="2:9" ht="12.75">
      <c r="B16" t="s">
        <v>949</v>
      </c>
      <c r="I16">
        <v>36948.6</v>
      </c>
    </row>
    <row r="17" spans="2:9" ht="12.75">
      <c r="B17" t="s">
        <v>891</v>
      </c>
      <c r="I17">
        <v>81178.36</v>
      </c>
    </row>
    <row r="18" spans="2:9" ht="12.75">
      <c r="B18" s="2" t="s">
        <v>892</v>
      </c>
      <c r="I18" s="2">
        <f>SUM(I11:I17)</f>
        <v>360194.36999999994</v>
      </c>
    </row>
    <row r="19" spans="2:9" ht="12.75">
      <c r="B19" t="s">
        <v>893</v>
      </c>
      <c r="I19">
        <v>367305.75</v>
      </c>
    </row>
    <row r="21" spans="2:9" ht="12.75">
      <c r="B21" t="s">
        <v>942</v>
      </c>
      <c r="I21" s="2">
        <f>I7+I18-I19</f>
        <v>31915.00999999995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9" ht="12.75">
      <c r="B25" s="2" t="s">
        <v>943</v>
      </c>
      <c r="C25" s="2"/>
      <c r="D25" s="2"/>
      <c r="I25">
        <v>6551.6</v>
      </c>
    </row>
    <row r="27" spans="2:9" ht="12.75">
      <c r="B27" s="2" t="s">
        <v>897</v>
      </c>
      <c r="I27" s="2">
        <f>I17</f>
        <v>81178.36</v>
      </c>
    </row>
    <row r="29" spans="2:9" ht="12.75">
      <c r="B29" s="2" t="s">
        <v>898</v>
      </c>
      <c r="I29" s="2">
        <f>SUM(I31:I42)</f>
        <v>320951.7000000001</v>
      </c>
    </row>
    <row r="30" ht="12.75">
      <c r="B30" s="2" t="s">
        <v>899</v>
      </c>
    </row>
    <row r="31" spans="2:9" ht="12.75">
      <c r="B31" t="s">
        <v>900</v>
      </c>
      <c r="I31">
        <v>12751.38</v>
      </c>
    </row>
    <row r="32" spans="2:9" ht="12.75">
      <c r="B32" t="s">
        <v>901</v>
      </c>
      <c r="I32">
        <v>2367.11</v>
      </c>
    </row>
    <row r="33" spans="2:9" ht="12.75">
      <c r="B33" t="s">
        <v>902</v>
      </c>
      <c r="I33">
        <v>12258.23</v>
      </c>
    </row>
    <row r="34" spans="2:9" ht="12.75">
      <c r="B34" t="s">
        <v>903</v>
      </c>
      <c r="I34">
        <v>7326.76</v>
      </c>
    </row>
    <row r="35" spans="2:9" ht="12.75">
      <c r="B35" t="s">
        <v>904</v>
      </c>
      <c r="I35">
        <v>315.01</v>
      </c>
    </row>
    <row r="36" spans="2:9" ht="12.75">
      <c r="B36" t="s">
        <v>905</v>
      </c>
      <c r="I36">
        <v>7115.41</v>
      </c>
    </row>
    <row r="37" spans="2:9" ht="12.75">
      <c r="B37" t="s">
        <v>906</v>
      </c>
      <c r="I37">
        <v>1761.24</v>
      </c>
    </row>
    <row r="38" spans="2:9" ht="12.75">
      <c r="B38" t="s">
        <v>907</v>
      </c>
      <c r="I38">
        <v>12117.33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spans="2:9" ht="12.75">
      <c r="B42" t="s">
        <v>935</v>
      </c>
      <c r="I42" s="2">
        <f>SUM(I44:I88)</f>
        <v>264939.2300000001</v>
      </c>
    </row>
    <row r="43" ht="12.75">
      <c r="B43" t="s">
        <v>899</v>
      </c>
    </row>
    <row r="44" spans="2:9" ht="12.75">
      <c r="B44" t="s">
        <v>1032</v>
      </c>
      <c r="I44">
        <v>450</v>
      </c>
    </row>
    <row r="45" spans="2:9" ht="12.75">
      <c r="B45" t="s">
        <v>157</v>
      </c>
      <c r="I45">
        <v>1668.56</v>
      </c>
    </row>
    <row r="46" spans="2:9" ht="12.75">
      <c r="B46" t="s">
        <v>158</v>
      </c>
      <c r="I46">
        <v>4156.74</v>
      </c>
    </row>
    <row r="47" spans="2:9" ht="12.75">
      <c r="B47" t="s">
        <v>159</v>
      </c>
      <c r="I47">
        <v>834.28</v>
      </c>
    </row>
    <row r="48" spans="2:9" ht="12.75">
      <c r="B48" t="s">
        <v>160</v>
      </c>
      <c r="I48">
        <v>688.47</v>
      </c>
    </row>
    <row r="49" spans="2:9" ht="12.75">
      <c r="B49" t="s">
        <v>152</v>
      </c>
      <c r="I49">
        <v>208.57</v>
      </c>
    </row>
    <row r="50" spans="2:9" ht="12.75">
      <c r="B50" t="s">
        <v>161</v>
      </c>
      <c r="I50">
        <v>834.28</v>
      </c>
    </row>
    <row r="51" spans="2:9" ht="12.75">
      <c r="B51" t="s">
        <v>162</v>
      </c>
      <c r="I51">
        <v>834.28</v>
      </c>
    </row>
    <row r="52" spans="2:9" ht="12.75">
      <c r="B52" t="s">
        <v>163</v>
      </c>
      <c r="I52">
        <v>834.28</v>
      </c>
    </row>
    <row r="53" spans="2:9" ht="12.75">
      <c r="B53" t="s">
        <v>1038</v>
      </c>
      <c r="I53">
        <v>1523.44</v>
      </c>
    </row>
    <row r="54" spans="2:9" ht="12.75">
      <c r="B54" t="s">
        <v>164</v>
      </c>
      <c r="I54">
        <v>5839.96</v>
      </c>
    </row>
    <row r="55" spans="2:9" ht="12.75">
      <c r="B55" t="s">
        <v>165</v>
      </c>
      <c r="I55">
        <v>417.14</v>
      </c>
    </row>
    <row r="56" spans="2:9" ht="12.75">
      <c r="B56" t="s">
        <v>166</v>
      </c>
      <c r="I56">
        <v>417.14</v>
      </c>
    </row>
    <row r="57" spans="2:9" ht="12.75">
      <c r="B57" t="s">
        <v>167</v>
      </c>
      <c r="I57">
        <v>1668.56</v>
      </c>
    </row>
    <row r="58" spans="2:9" ht="12.75">
      <c r="B58" t="s">
        <v>168</v>
      </c>
      <c r="I58">
        <v>3780.24</v>
      </c>
    </row>
    <row r="59" spans="2:9" ht="12.75">
      <c r="B59" t="s">
        <v>118</v>
      </c>
      <c r="I59">
        <v>1668.56</v>
      </c>
    </row>
    <row r="60" spans="2:9" ht="12.75">
      <c r="B60" t="s">
        <v>1044</v>
      </c>
      <c r="I60">
        <v>166.86</v>
      </c>
    </row>
    <row r="61" spans="2:9" ht="12.75">
      <c r="B61" t="s">
        <v>118</v>
      </c>
      <c r="I61">
        <v>1890.12</v>
      </c>
    </row>
    <row r="62" spans="2:9" ht="12.75">
      <c r="B62" t="s">
        <v>169</v>
      </c>
      <c r="I62">
        <v>819.14</v>
      </c>
    </row>
    <row r="63" spans="2:9" ht="12.75">
      <c r="B63" t="s">
        <v>170</v>
      </c>
      <c r="I63">
        <v>417.14</v>
      </c>
    </row>
    <row r="64" spans="2:9" ht="12.75">
      <c r="B64" t="s">
        <v>171</v>
      </c>
      <c r="I64">
        <v>417.14</v>
      </c>
    </row>
    <row r="65" spans="2:9" ht="12.75">
      <c r="B65" t="s">
        <v>172</v>
      </c>
      <c r="I65">
        <v>6348.8</v>
      </c>
    </row>
    <row r="66" spans="2:9" ht="12.75">
      <c r="B66" t="s">
        <v>173</v>
      </c>
      <c r="I66">
        <v>3307.71</v>
      </c>
    </row>
    <row r="67" spans="2:9" ht="12.75">
      <c r="B67" t="s">
        <v>1042</v>
      </c>
      <c r="I67">
        <v>4446.83</v>
      </c>
    </row>
    <row r="68" spans="2:9" ht="12.75">
      <c r="B68" t="s">
        <v>174</v>
      </c>
      <c r="I68">
        <v>6045.66</v>
      </c>
    </row>
    <row r="69" spans="2:9" ht="12.75">
      <c r="B69" t="s">
        <v>175</v>
      </c>
      <c r="I69">
        <v>15023.05</v>
      </c>
    </row>
    <row r="70" spans="2:9" ht="12.75">
      <c r="B70" t="s">
        <v>176</v>
      </c>
      <c r="I70">
        <v>41305.74</v>
      </c>
    </row>
    <row r="71" spans="2:9" ht="12.75">
      <c r="B71" t="s">
        <v>177</v>
      </c>
      <c r="I71">
        <v>30159.01</v>
      </c>
    </row>
    <row r="72" spans="2:9" ht="12.75">
      <c r="B72" t="s">
        <v>140</v>
      </c>
      <c r="I72">
        <v>49886.79</v>
      </c>
    </row>
    <row r="73" spans="2:9" ht="12.75">
      <c r="B73" t="s">
        <v>140</v>
      </c>
      <c r="I73">
        <v>32089.08</v>
      </c>
    </row>
    <row r="74" spans="2:9" ht="12.75">
      <c r="B74" t="s">
        <v>1087</v>
      </c>
      <c r="I74">
        <v>945.06</v>
      </c>
    </row>
    <row r="75" spans="2:9" ht="12.75">
      <c r="B75" t="s">
        <v>1087</v>
      </c>
      <c r="I75">
        <v>472.53</v>
      </c>
    </row>
    <row r="76" spans="2:9" ht="12.75">
      <c r="B76" t="s">
        <v>178</v>
      </c>
      <c r="I76">
        <v>16518.22</v>
      </c>
    </row>
    <row r="77" spans="2:9" ht="12.75">
      <c r="B77" t="s">
        <v>179</v>
      </c>
      <c r="I77">
        <v>14812.92</v>
      </c>
    </row>
    <row r="78" spans="2:9" ht="12.75">
      <c r="B78" t="s">
        <v>180</v>
      </c>
      <c r="I78">
        <v>264.57</v>
      </c>
    </row>
    <row r="79" spans="2:9" ht="12.75">
      <c r="B79" t="s">
        <v>1048</v>
      </c>
      <c r="I79">
        <v>597.14</v>
      </c>
    </row>
    <row r="80" spans="2:9" ht="12.75">
      <c r="B80" t="s">
        <v>181</v>
      </c>
      <c r="I80">
        <v>1800.78</v>
      </c>
    </row>
    <row r="81" spans="2:9" ht="12.75">
      <c r="B81" t="s">
        <v>26</v>
      </c>
      <c r="I81">
        <v>417.14</v>
      </c>
    </row>
    <row r="82" spans="2:9" ht="12.75">
      <c r="B82" t="s">
        <v>1050</v>
      </c>
      <c r="I82">
        <v>333.71</v>
      </c>
    </row>
    <row r="83" spans="2:9" ht="12.75">
      <c r="B83" t="s">
        <v>182</v>
      </c>
      <c r="I83">
        <v>783.09</v>
      </c>
    </row>
    <row r="84" spans="2:9" ht="12.75">
      <c r="B84" t="s">
        <v>183</v>
      </c>
      <c r="I84">
        <v>1962.87</v>
      </c>
    </row>
    <row r="85" spans="2:9" ht="12.75">
      <c r="B85" t="s">
        <v>184</v>
      </c>
      <c r="I85">
        <v>5864.9</v>
      </c>
    </row>
    <row r="86" spans="2:9" ht="12.75">
      <c r="B86" t="s">
        <v>185</v>
      </c>
      <c r="I86">
        <v>1417.59</v>
      </c>
    </row>
    <row r="87" spans="2:9" ht="12.75">
      <c r="B87" t="s">
        <v>186</v>
      </c>
      <c r="I87">
        <v>308.57</v>
      </c>
    </row>
    <row r="88" spans="2:9" ht="12.75">
      <c r="B88" t="s">
        <v>187</v>
      </c>
      <c r="I88">
        <v>292.57</v>
      </c>
    </row>
    <row r="89" spans="2:9" ht="12.75">
      <c r="B89" t="s">
        <v>941</v>
      </c>
      <c r="I89">
        <f>I25+I27-I29</f>
        <v>-233221.7400000001</v>
      </c>
    </row>
    <row r="92" ht="12.75">
      <c r="C92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K67"/>
  <sheetViews>
    <sheetView workbookViewId="0" topLeftCell="A41">
      <selection activeCell="K66" sqref="K66"/>
    </sheetView>
  </sheetViews>
  <sheetFormatPr defaultColWidth="9.140625" defaultRowHeight="12.75"/>
  <sheetData>
    <row r="3" ht="12.75">
      <c r="D3" s="1" t="s">
        <v>884</v>
      </c>
    </row>
    <row r="4" ht="12.75">
      <c r="D4" s="1" t="s">
        <v>939</v>
      </c>
    </row>
    <row r="5" ht="12.75">
      <c r="D5" s="1" t="s">
        <v>1010</v>
      </c>
    </row>
    <row r="6" ht="12.75">
      <c r="D6" s="1" t="s">
        <v>886</v>
      </c>
    </row>
    <row r="7" spans="2:9" ht="12.75">
      <c r="B7" t="s">
        <v>894</v>
      </c>
      <c r="I7" s="2">
        <v>345467.77</v>
      </c>
    </row>
    <row r="9" spans="2:3" ht="12.75">
      <c r="B9" s="2" t="s">
        <v>887</v>
      </c>
      <c r="C9" s="2"/>
    </row>
    <row r="11" spans="2:9" ht="12.75">
      <c r="B11" t="s">
        <v>888</v>
      </c>
      <c r="I11">
        <v>44830.67</v>
      </c>
    </row>
    <row r="12" spans="2:9" ht="12.75">
      <c r="B12" t="s">
        <v>946</v>
      </c>
      <c r="I12">
        <v>89223.13</v>
      </c>
    </row>
    <row r="13" spans="2:9" ht="12.75">
      <c r="B13" t="s">
        <v>947</v>
      </c>
      <c r="I13">
        <v>13148</v>
      </c>
    </row>
    <row r="14" spans="2:9" ht="12.75">
      <c r="B14" t="s">
        <v>889</v>
      </c>
      <c r="I14">
        <v>2621.4</v>
      </c>
    </row>
    <row r="15" spans="2:9" ht="12.75">
      <c r="B15" t="s">
        <v>890</v>
      </c>
      <c r="I15">
        <v>589767.42</v>
      </c>
    </row>
    <row r="16" spans="2:9" ht="12.75">
      <c r="B16" t="s">
        <v>949</v>
      </c>
      <c r="I16">
        <v>81385.7</v>
      </c>
    </row>
    <row r="17" spans="2:9" ht="12.75">
      <c r="B17" t="s">
        <v>891</v>
      </c>
      <c r="I17">
        <v>239695.98</v>
      </c>
    </row>
    <row r="19" spans="2:9" ht="12.75">
      <c r="B19" s="2" t="s">
        <v>892</v>
      </c>
      <c r="I19" s="2">
        <f>SUM(I11:I18)</f>
        <v>1060672.3</v>
      </c>
    </row>
    <row r="20" spans="2:9" ht="12.75">
      <c r="B20" t="s">
        <v>893</v>
      </c>
      <c r="I20">
        <v>987541.41</v>
      </c>
    </row>
    <row r="21" spans="2:9" ht="12.75">
      <c r="B21" t="s">
        <v>952</v>
      </c>
      <c r="I21">
        <v>8852.71</v>
      </c>
    </row>
    <row r="22" spans="2:9" ht="12.75">
      <c r="B22" t="s">
        <v>942</v>
      </c>
      <c r="I22" s="2">
        <f>I7+I19-I20</f>
        <v>418598.66000000003</v>
      </c>
    </row>
    <row r="24" spans="2:4" ht="12.75">
      <c r="B24" s="2" t="s">
        <v>895</v>
      </c>
      <c r="C24" s="2"/>
      <c r="D24" s="2"/>
    </row>
    <row r="25" spans="2:4" ht="12.75">
      <c r="B25" s="2"/>
      <c r="C25" s="2"/>
      <c r="D25" s="2"/>
    </row>
    <row r="26" spans="2:11" ht="12.75">
      <c r="B26" s="2" t="s">
        <v>943</v>
      </c>
      <c r="C26" s="2"/>
      <c r="D26" s="2"/>
      <c r="I26">
        <v>-49623.5</v>
      </c>
      <c r="K26">
        <v>-49623.5</v>
      </c>
    </row>
    <row r="28" spans="2:9" ht="12.75">
      <c r="B28" s="2" t="s">
        <v>615</v>
      </c>
      <c r="I28" s="2">
        <f>I17+I21</f>
        <v>248548.69</v>
      </c>
    </row>
    <row r="30" spans="2:9" ht="12.75">
      <c r="B30" s="2" t="s">
        <v>898</v>
      </c>
      <c r="I30" s="2">
        <f>SUM(I32:I44)</f>
        <v>208172.80000000002</v>
      </c>
    </row>
    <row r="31" ht="12.75">
      <c r="B31" s="2" t="s">
        <v>899</v>
      </c>
    </row>
    <row r="32" spans="2:9" ht="12.75">
      <c r="B32" t="s">
        <v>900</v>
      </c>
      <c r="I32">
        <v>41750.18</v>
      </c>
    </row>
    <row r="33" spans="2:9" ht="12.75">
      <c r="B33" t="s">
        <v>901</v>
      </c>
      <c r="I33">
        <v>7750.31</v>
      </c>
    </row>
    <row r="34" spans="2:9" ht="12.75">
      <c r="B34" t="s">
        <v>902</v>
      </c>
      <c r="I34">
        <v>40135.54</v>
      </c>
    </row>
    <row r="35" spans="2:9" ht="12.75">
      <c r="B35" t="s">
        <v>903</v>
      </c>
      <c r="I35">
        <v>23989.06</v>
      </c>
    </row>
    <row r="36" spans="2:9" ht="12.75">
      <c r="B36" t="s">
        <v>904</v>
      </c>
      <c r="I36">
        <v>835.55</v>
      </c>
    </row>
    <row r="37" spans="2:9" ht="12.75">
      <c r="B37" t="s">
        <v>905</v>
      </c>
      <c r="I37">
        <v>23297.06</v>
      </c>
    </row>
    <row r="38" spans="2:9" ht="12.75">
      <c r="B38" t="s">
        <v>906</v>
      </c>
      <c r="I38">
        <v>0</v>
      </c>
    </row>
    <row r="39" spans="2:9" ht="12.75">
      <c r="B39" t="s">
        <v>907</v>
      </c>
      <c r="I39">
        <v>40827.53</v>
      </c>
    </row>
    <row r="40" ht="12.75">
      <c r="B40" t="s">
        <v>908</v>
      </c>
    </row>
    <row r="41" ht="12.75">
      <c r="B41" t="s">
        <v>909</v>
      </c>
    </row>
    <row r="42" ht="12.75">
      <c r="B42" t="s">
        <v>934</v>
      </c>
    </row>
    <row r="43" spans="2:9" ht="12.75">
      <c r="B43" t="s">
        <v>935</v>
      </c>
      <c r="I43">
        <f>SUM(I45:I62)</f>
        <v>29587.570000000003</v>
      </c>
    </row>
    <row r="44" ht="12.75">
      <c r="B44" t="s">
        <v>899</v>
      </c>
    </row>
    <row r="45" spans="2:9" ht="12.75">
      <c r="B45" t="s">
        <v>1038</v>
      </c>
      <c r="I45">
        <v>1991.39</v>
      </c>
    </row>
    <row r="46" spans="2:9" ht="12.75">
      <c r="B46" t="s">
        <v>188</v>
      </c>
      <c r="I46">
        <v>2190.12</v>
      </c>
    </row>
    <row r="47" spans="2:9" ht="12.75">
      <c r="B47" t="s">
        <v>189</v>
      </c>
      <c r="I47">
        <v>417.14</v>
      </c>
    </row>
    <row r="48" spans="2:9" ht="12.75">
      <c r="B48" t="s">
        <v>190</v>
      </c>
      <c r="I48">
        <v>894.28</v>
      </c>
    </row>
    <row r="49" spans="2:9" ht="12.75">
      <c r="B49" t="s">
        <v>191</v>
      </c>
      <c r="I49">
        <v>7251.42</v>
      </c>
    </row>
    <row r="50" spans="2:9" ht="12.75">
      <c r="B50" t="s">
        <v>192</v>
      </c>
      <c r="I50">
        <v>834.28</v>
      </c>
    </row>
    <row r="51" spans="2:9" ht="12.75">
      <c r="B51" t="s">
        <v>1048</v>
      </c>
      <c r="I51">
        <v>2151.42</v>
      </c>
    </row>
    <row r="52" spans="2:9" ht="12.75">
      <c r="B52" t="s">
        <v>193</v>
      </c>
      <c r="I52">
        <v>208.57</v>
      </c>
    </row>
    <row r="53" spans="2:9" ht="12.75">
      <c r="B53" t="s">
        <v>194</v>
      </c>
      <c r="I53">
        <v>417.14</v>
      </c>
    </row>
    <row r="54" spans="2:9" ht="12.75">
      <c r="B54" t="s">
        <v>195</v>
      </c>
      <c r="I54">
        <v>208.57</v>
      </c>
    </row>
    <row r="55" spans="2:9" ht="12.75">
      <c r="B55" t="s">
        <v>196</v>
      </c>
      <c r="I55">
        <v>1890.12</v>
      </c>
    </row>
    <row r="56" spans="2:9" ht="12.75">
      <c r="B56" t="s">
        <v>197</v>
      </c>
      <c r="I56">
        <v>2516.8</v>
      </c>
    </row>
    <row r="57" spans="2:9" ht="12.75">
      <c r="B57" t="s">
        <v>208</v>
      </c>
      <c r="I57">
        <v>317.52</v>
      </c>
    </row>
    <row r="58" spans="2:9" ht="12.75">
      <c r="B58" t="s">
        <v>209</v>
      </c>
      <c r="I58">
        <v>2633.93</v>
      </c>
    </row>
    <row r="59" spans="2:9" ht="12.75">
      <c r="B59" t="s">
        <v>1090</v>
      </c>
      <c r="I59">
        <v>1277.81</v>
      </c>
    </row>
    <row r="60" spans="2:9" ht="12.75">
      <c r="B60" t="s">
        <v>210</v>
      </c>
      <c r="I60">
        <v>2631.72</v>
      </c>
    </row>
    <row r="61" spans="2:9" ht="12.75">
      <c r="B61" t="s">
        <v>16</v>
      </c>
      <c r="I61">
        <v>215.55</v>
      </c>
    </row>
    <row r="62" spans="2:9" ht="12.75">
      <c r="B62" t="s">
        <v>211</v>
      </c>
      <c r="I62">
        <v>1539.79</v>
      </c>
    </row>
    <row r="64" spans="2:9" ht="12.75">
      <c r="B64" t="s">
        <v>941</v>
      </c>
      <c r="I64" s="20">
        <f>I26+I28-I30</f>
        <v>-9247.610000000015</v>
      </c>
    </row>
    <row r="67" ht="12.75">
      <c r="C67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I46"/>
  <sheetViews>
    <sheetView workbookViewId="0" topLeftCell="A19">
      <selection activeCell="L44" sqref="L44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1009</v>
      </c>
    </row>
    <row r="5" ht="12.75">
      <c r="D5" s="1" t="s">
        <v>886</v>
      </c>
    </row>
    <row r="6" spans="2:9" ht="12.75">
      <c r="B6" t="s">
        <v>894</v>
      </c>
      <c r="I6" s="2">
        <v>11151.06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5220.97</v>
      </c>
    </row>
    <row r="11" spans="2:9" ht="12.75">
      <c r="B11" t="s">
        <v>946</v>
      </c>
      <c r="I11">
        <v>10390.99</v>
      </c>
    </row>
    <row r="12" spans="2:9" ht="12.75">
      <c r="B12" t="s">
        <v>947</v>
      </c>
      <c r="I12">
        <v>1432</v>
      </c>
    </row>
    <row r="13" spans="2:9" ht="12.75">
      <c r="B13" t="s">
        <v>889</v>
      </c>
      <c r="I13">
        <v>636.6</v>
      </c>
    </row>
    <row r="14" spans="2:9" ht="12.75">
      <c r="B14" t="s">
        <v>890</v>
      </c>
      <c r="I14">
        <v>71200.86</v>
      </c>
    </row>
    <row r="15" spans="2:9" ht="12.75">
      <c r="B15" t="s">
        <v>949</v>
      </c>
      <c r="I15">
        <v>9983.27</v>
      </c>
    </row>
    <row r="16" spans="2:9" ht="12.75">
      <c r="B16" t="s">
        <v>891</v>
      </c>
      <c r="I16">
        <v>25550.67</v>
      </c>
    </row>
    <row r="17" spans="2:9" ht="12.75">
      <c r="B17" s="2" t="s">
        <v>892</v>
      </c>
      <c r="I17" s="2">
        <f>SUM(I10:I16)</f>
        <v>124415.36</v>
      </c>
    </row>
    <row r="18" spans="2:9" ht="12.75">
      <c r="B18" t="s">
        <v>893</v>
      </c>
      <c r="I18">
        <v>124512.86</v>
      </c>
    </row>
    <row r="20" spans="2:9" ht="12.75">
      <c r="B20" t="s">
        <v>942</v>
      </c>
      <c r="I20" s="2">
        <f>I6+I17-I18</f>
        <v>11053.560000000012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11428.43</v>
      </c>
    </row>
    <row r="26" spans="2:9" ht="12.75">
      <c r="B26" s="2" t="s">
        <v>897</v>
      </c>
      <c r="I26" s="2">
        <f>I16</f>
        <v>25550.67</v>
      </c>
    </row>
    <row r="28" spans="2:9" ht="12.75">
      <c r="B28" s="2" t="s">
        <v>898</v>
      </c>
      <c r="I28" s="2">
        <f>SUM(I30:I41)</f>
        <v>15094.430000000002</v>
      </c>
    </row>
    <row r="29" ht="12.75">
      <c r="B29" s="2" t="s">
        <v>899</v>
      </c>
    </row>
    <row r="30" spans="2:9" ht="12.75">
      <c r="B30" t="s">
        <v>900</v>
      </c>
      <c r="I30">
        <v>5864.7</v>
      </c>
    </row>
    <row r="31" spans="2:9" ht="12.75">
      <c r="B31" t="s">
        <v>901</v>
      </c>
      <c r="I31">
        <v>0</v>
      </c>
    </row>
    <row r="32" spans="2:9" ht="12.75">
      <c r="B32" t="s">
        <v>902</v>
      </c>
      <c r="I32">
        <v>0</v>
      </c>
    </row>
    <row r="33" spans="2:9" ht="12.75">
      <c r="B33" t="s">
        <v>903</v>
      </c>
      <c r="I33">
        <v>0</v>
      </c>
    </row>
    <row r="34" spans="2:9" ht="12.75">
      <c r="B34" t="s">
        <v>904</v>
      </c>
      <c r="I34">
        <v>0</v>
      </c>
    </row>
    <row r="35" spans="2:9" ht="12.75">
      <c r="B35" t="s">
        <v>905</v>
      </c>
      <c r="I35">
        <v>3272.4</v>
      </c>
    </row>
    <row r="36" spans="2:9" ht="12.75">
      <c r="B36" t="s">
        <v>906</v>
      </c>
      <c r="I36">
        <v>0</v>
      </c>
    </row>
    <row r="37" spans="2:9" ht="12.75">
      <c r="B37" t="s">
        <v>907</v>
      </c>
      <c r="I37">
        <v>5734.8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SUM(I43)</f>
        <v>222.53</v>
      </c>
    </row>
    <row r="42" ht="12.75">
      <c r="B42" t="s">
        <v>899</v>
      </c>
    </row>
    <row r="43" spans="2:9" ht="12.75">
      <c r="B43" t="s">
        <v>1035</v>
      </c>
      <c r="I43">
        <v>222.53</v>
      </c>
    </row>
    <row r="44" spans="2:9" ht="12.75">
      <c r="B44" t="s">
        <v>941</v>
      </c>
      <c r="I44" s="20">
        <f>I24+I26-I28</f>
        <v>21884.67</v>
      </c>
    </row>
    <row r="46" ht="12.75">
      <c r="C46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I56"/>
  <sheetViews>
    <sheetView workbookViewId="0" topLeftCell="A29">
      <selection activeCell="K55" sqref="K55"/>
    </sheetView>
  </sheetViews>
  <sheetFormatPr defaultColWidth="9.140625" defaultRowHeight="12.75"/>
  <sheetData>
    <row r="1" ht="12.75">
      <c r="D1" s="1" t="s">
        <v>884</v>
      </c>
    </row>
    <row r="2" ht="12.75">
      <c r="D2" s="1" t="s">
        <v>939</v>
      </c>
    </row>
    <row r="3" ht="12.75">
      <c r="D3" s="1" t="s">
        <v>1008</v>
      </c>
    </row>
    <row r="4" ht="12.75">
      <c r="D4" s="1" t="s">
        <v>886</v>
      </c>
    </row>
    <row r="5" spans="2:9" ht="12.75">
      <c r="B5" t="s">
        <v>894</v>
      </c>
      <c r="I5" s="2">
        <v>147987.58</v>
      </c>
    </row>
    <row r="6" spans="2:3" ht="12.75">
      <c r="B6" s="2" t="s">
        <v>887</v>
      </c>
      <c r="C6" s="2"/>
    </row>
    <row r="7" spans="2:9" ht="12.75">
      <c r="B7" t="s">
        <v>888</v>
      </c>
      <c r="I7">
        <v>35238.16</v>
      </c>
    </row>
    <row r="8" spans="2:9" ht="12.75">
      <c r="B8" t="s">
        <v>946</v>
      </c>
      <c r="I8">
        <v>70131.32</v>
      </c>
    </row>
    <row r="9" spans="2:9" ht="12.75">
      <c r="B9" t="s">
        <v>947</v>
      </c>
      <c r="I9">
        <v>7588</v>
      </c>
    </row>
    <row r="10" spans="2:9" ht="12.75">
      <c r="B10" t="s">
        <v>889</v>
      </c>
      <c r="I10">
        <v>37.11</v>
      </c>
    </row>
    <row r="11" spans="2:9" ht="12.75">
      <c r="B11" t="s">
        <v>890</v>
      </c>
      <c r="I11">
        <v>464700</v>
      </c>
    </row>
    <row r="12" spans="2:9" ht="12.75">
      <c r="B12" t="s">
        <v>949</v>
      </c>
      <c r="I12">
        <v>68426.63</v>
      </c>
    </row>
    <row r="13" spans="2:9" ht="12.75">
      <c r="B13" t="s">
        <v>891</v>
      </c>
      <c r="I13">
        <v>210498.96</v>
      </c>
    </row>
    <row r="15" spans="2:9" ht="12.75">
      <c r="B15" s="2" t="s">
        <v>892</v>
      </c>
      <c r="I15" s="2">
        <f>SUM(I7:I14)</f>
        <v>856620.1799999999</v>
      </c>
    </row>
    <row r="16" spans="2:9" ht="12.75">
      <c r="B16" t="s">
        <v>893</v>
      </c>
      <c r="I16">
        <v>808372.15</v>
      </c>
    </row>
    <row r="17" spans="2:9" ht="12.75">
      <c r="B17" t="s">
        <v>614</v>
      </c>
      <c r="I17">
        <v>9741.83</v>
      </c>
    </row>
    <row r="18" spans="2:9" ht="12.75">
      <c r="B18" t="s">
        <v>540</v>
      </c>
      <c r="I18">
        <v>18450</v>
      </c>
    </row>
    <row r="19" spans="2:9" ht="12.75">
      <c r="B19" t="s">
        <v>942</v>
      </c>
      <c r="I19" s="2">
        <f>I5+I15-I16</f>
        <v>196235.60999999987</v>
      </c>
    </row>
    <row r="20" spans="2:4" ht="12.75">
      <c r="B20" s="2" t="s">
        <v>895</v>
      </c>
      <c r="C20" s="2"/>
      <c r="D20" s="2"/>
    </row>
    <row r="21" spans="2:9" ht="12.75">
      <c r="B21" s="2" t="s">
        <v>943</v>
      </c>
      <c r="C21" s="2"/>
      <c r="D21" s="2"/>
      <c r="I21">
        <v>58876.6</v>
      </c>
    </row>
    <row r="23" spans="2:9" ht="12.75">
      <c r="B23" s="2" t="s">
        <v>541</v>
      </c>
      <c r="I23" s="2">
        <f>I13+I17+I18</f>
        <v>238690.78999999998</v>
      </c>
    </row>
    <row r="25" spans="2:9" ht="12.75">
      <c r="B25" s="2" t="s">
        <v>898</v>
      </c>
      <c r="I25" s="2">
        <f>SUM(I27:I38)</f>
        <v>175961.12</v>
      </c>
    </row>
    <row r="26" ht="12.75">
      <c r="B26" s="2" t="s">
        <v>899</v>
      </c>
    </row>
    <row r="27" spans="2:9" ht="12.75">
      <c r="B27" t="s">
        <v>900</v>
      </c>
      <c r="I27">
        <v>32960.1</v>
      </c>
    </row>
    <row r="28" spans="2:9" ht="12.75">
      <c r="B28" t="s">
        <v>901</v>
      </c>
      <c r="I28">
        <v>6118.56</v>
      </c>
    </row>
    <row r="29" spans="2:9" ht="12.75">
      <c r="B29" t="s">
        <v>902</v>
      </c>
      <c r="I29">
        <v>31685.4</v>
      </c>
    </row>
    <row r="30" spans="2:9" ht="12.75">
      <c r="B30" t="s">
        <v>903</v>
      </c>
      <c r="I30">
        <v>18938.4</v>
      </c>
    </row>
    <row r="31" spans="2:9" ht="12.75">
      <c r="B31" t="s">
        <v>904</v>
      </c>
      <c r="I31">
        <v>0</v>
      </c>
    </row>
    <row r="32" spans="2:9" ht="12.75">
      <c r="B32" t="s">
        <v>905</v>
      </c>
      <c r="I32">
        <v>18392.1</v>
      </c>
    </row>
    <row r="33" spans="2:9" ht="12.75">
      <c r="B33" t="s">
        <v>906</v>
      </c>
      <c r="I33">
        <v>4552.5</v>
      </c>
    </row>
    <row r="34" spans="2:9" ht="12.75">
      <c r="B34" t="s">
        <v>907</v>
      </c>
      <c r="I34">
        <v>31321.2</v>
      </c>
    </row>
    <row r="35" ht="12.75">
      <c r="B35" t="s">
        <v>908</v>
      </c>
    </row>
    <row r="36" ht="12.75">
      <c r="B36" t="s">
        <v>909</v>
      </c>
    </row>
    <row r="37" ht="12.75">
      <c r="B37" t="s">
        <v>934</v>
      </c>
    </row>
    <row r="38" spans="2:9" ht="12.75">
      <c r="B38" t="s">
        <v>935</v>
      </c>
      <c r="I38" s="2">
        <f>SUM(I40:I54)</f>
        <v>31992.86</v>
      </c>
    </row>
    <row r="39" ht="12.75">
      <c r="B39" t="s">
        <v>899</v>
      </c>
    </row>
    <row r="40" spans="2:9" ht="12.75">
      <c r="B40" t="s">
        <v>1032</v>
      </c>
      <c r="I40">
        <v>800</v>
      </c>
    </row>
    <row r="41" spans="2:9" ht="12.75">
      <c r="B41" t="s">
        <v>212</v>
      </c>
      <c r="I41">
        <v>308.57</v>
      </c>
    </row>
    <row r="42" spans="2:9" ht="12.75">
      <c r="B42" t="s">
        <v>213</v>
      </c>
      <c r="I42">
        <v>208.57</v>
      </c>
    </row>
    <row r="43" spans="2:9" ht="12.75">
      <c r="B43" t="s">
        <v>214</v>
      </c>
      <c r="I43">
        <v>1890.12</v>
      </c>
    </row>
    <row r="44" spans="2:9" ht="12.75">
      <c r="B44" t="s">
        <v>1095</v>
      </c>
      <c r="I44">
        <v>3780.24</v>
      </c>
    </row>
    <row r="45" spans="2:9" ht="12.75">
      <c r="B45" t="s">
        <v>215</v>
      </c>
      <c r="I45">
        <v>2270.12</v>
      </c>
    </row>
    <row r="46" spans="2:9" ht="12.75">
      <c r="B46" t="s">
        <v>1035</v>
      </c>
      <c r="I46">
        <v>2382.44</v>
      </c>
    </row>
    <row r="47" spans="2:9" ht="12.75">
      <c r="B47" t="s">
        <v>216</v>
      </c>
      <c r="I47">
        <v>10530.12</v>
      </c>
    </row>
    <row r="48" spans="2:9" ht="12.75">
      <c r="B48" t="s">
        <v>214</v>
      </c>
      <c r="I48">
        <v>945.06</v>
      </c>
    </row>
    <row r="49" spans="2:9" ht="12.75">
      <c r="B49" t="s">
        <v>217</v>
      </c>
      <c r="I49">
        <v>945.06</v>
      </c>
    </row>
    <row r="50" spans="2:9" ht="12.75">
      <c r="B50" t="s">
        <v>1109</v>
      </c>
      <c r="I50">
        <v>1890.12</v>
      </c>
    </row>
    <row r="51" spans="2:9" ht="12.75">
      <c r="B51" t="s">
        <v>1042</v>
      </c>
      <c r="I51">
        <v>2040.12</v>
      </c>
    </row>
    <row r="52" spans="2:9" ht="12.75">
      <c r="B52" t="s">
        <v>218</v>
      </c>
      <c r="I52">
        <v>834.28</v>
      </c>
    </row>
    <row r="53" spans="2:9" ht="12.75">
      <c r="B53" t="s">
        <v>16</v>
      </c>
      <c r="I53">
        <v>258.53</v>
      </c>
    </row>
    <row r="54" spans="2:9" ht="12.75">
      <c r="B54" t="s">
        <v>219</v>
      </c>
      <c r="I54">
        <v>2909.51</v>
      </c>
    </row>
    <row r="55" spans="2:9" ht="12.75">
      <c r="B55" t="s">
        <v>941</v>
      </c>
      <c r="I55" s="2">
        <f>I21+I23-I25</f>
        <v>121606.26999999996</v>
      </c>
    </row>
    <row r="56" ht="12.75">
      <c r="B56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K63"/>
  <sheetViews>
    <sheetView workbookViewId="0" topLeftCell="A32">
      <selection activeCell="L44" sqref="L44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1007</v>
      </c>
    </row>
    <row r="5" ht="12.75">
      <c r="D5" s="1" t="s">
        <v>886</v>
      </c>
    </row>
    <row r="6" spans="2:9" ht="12.75">
      <c r="B6" t="s">
        <v>894</v>
      </c>
      <c r="I6" s="2">
        <v>351401.03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88127.7</v>
      </c>
    </row>
    <row r="11" spans="2:9" ht="12.75">
      <c r="B11" t="s">
        <v>946</v>
      </c>
      <c r="I11">
        <v>175631.6</v>
      </c>
    </row>
    <row r="12" spans="2:9" ht="12.75">
      <c r="B12" t="s">
        <v>947</v>
      </c>
      <c r="I12">
        <v>37428</v>
      </c>
    </row>
    <row r="13" spans="2:9" ht="12.75">
      <c r="B13" t="s">
        <v>889</v>
      </c>
      <c r="I13">
        <v>1877.52</v>
      </c>
    </row>
    <row r="14" spans="2:9" ht="12.75">
      <c r="B14" t="s">
        <v>890</v>
      </c>
      <c r="I14">
        <v>1201546.08</v>
      </c>
    </row>
    <row r="15" spans="2:9" ht="12.75">
      <c r="B15" t="s">
        <v>949</v>
      </c>
      <c r="I15">
        <v>159208.42</v>
      </c>
    </row>
    <row r="16" spans="2:9" ht="12.75">
      <c r="B16" t="s">
        <v>891</v>
      </c>
      <c r="I16">
        <v>544456.28</v>
      </c>
    </row>
    <row r="17" spans="2:9" ht="12.75">
      <c r="B17" s="2" t="s">
        <v>892</v>
      </c>
      <c r="I17" s="2">
        <f>SUM(I10:I16)</f>
        <v>2208275.6</v>
      </c>
    </row>
    <row r="18" spans="2:9" ht="12.75">
      <c r="B18" t="s">
        <v>893</v>
      </c>
      <c r="I18">
        <v>2241811.23</v>
      </c>
    </row>
    <row r="20" spans="2:9" ht="12.75">
      <c r="B20" t="s">
        <v>942</v>
      </c>
      <c r="I20" s="2">
        <f>I6+I17-I18</f>
        <v>317865.3999999999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11" ht="12.75">
      <c r="B24" s="2" t="s">
        <v>943</v>
      </c>
      <c r="C24" s="2"/>
      <c r="D24" s="2"/>
      <c r="I24">
        <v>-200539</v>
      </c>
      <c r="K24">
        <v>-200539</v>
      </c>
    </row>
    <row r="26" spans="2:9" ht="12.75">
      <c r="B26" s="2" t="s">
        <v>897</v>
      </c>
      <c r="I26" s="2">
        <f>I16</f>
        <v>544456.28</v>
      </c>
    </row>
    <row r="28" spans="2:9" ht="12.75">
      <c r="B28" s="2" t="s">
        <v>898</v>
      </c>
      <c r="I28" s="2">
        <f>SUM(I30:I41)</f>
        <v>419661.07999999996</v>
      </c>
    </row>
    <row r="29" ht="12.75">
      <c r="B29" s="2" t="s">
        <v>899</v>
      </c>
    </row>
    <row r="30" spans="2:9" ht="12.75">
      <c r="B30" t="s">
        <v>900</v>
      </c>
      <c r="I30">
        <v>84944.97</v>
      </c>
    </row>
    <row r="31" spans="2:9" ht="12.75">
      <c r="B31" t="s">
        <v>901</v>
      </c>
      <c r="I31">
        <v>15768.79</v>
      </c>
    </row>
    <row r="32" spans="2:9" ht="12.75">
      <c r="B32" t="s">
        <v>902</v>
      </c>
      <c r="I32">
        <v>81659.8</v>
      </c>
    </row>
    <row r="33" spans="2:9" ht="12.75">
      <c r="B33" t="s">
        <v>903</v>
      </c>
      <c r="I33">
        <v>48808.16</v>
      </c>
    </row>
    <row r="34" spans="2:9" ht="12.75">
      <c r="B34" t="s">
        <v>904</v>
      </c>
      <c r="I34">
        <v>1183.3</v>
      </c>
    </row>
    <row r="35" spans="2:9" ht="12.75">
      <c r="B35" t="s">
        <v>905</v>
      </c>
      <c r="I35">
        <v>47400.23</v>
      </c>
    </row>
    <row r="36" spans="2:9" ht="12.75">
      <c r="B36" t="s">
        <v>906</v>
      </c>
      <c r="I36">
        <v>11732.73</v>
      </c>
    </row>
    <row r="37" spans="2:9" ht="12.75">
      <c r="B37" t="s">
        <v>907</v>
      </c>
      <c r="I37">
        <v>80721.18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 s="2">
        <f>SUM(I43:I59)</f>
        <v>47441.91999999999</v>
      </c>
    </row>
    <row r="42" ht="12.75">
      <c r="B42" t="s">
        <v>899</v>
      </c>
    </row>
    <row r="43" spans="2:9" ht="12.75">
      <c r="B43" t="s">
        <v>1032</v>
      </c>
      <c r="I43">
        <v>800</v>
      </c>
    </row>
    <row r="44" spans="2:9" ht="12.75">
      <c r="B44" t="s">
        <v>220</v>
      </c>
      <c r="I44">
        <v>1890.12</v>
      </c>
    </row>
    <row r="45" spans="2:9" ht="12.75">
      <c r="B45" t="s">
        <v>221</v>
      </c>
      <c r="I45">
        <v>1890.12</v>
      </c>
    </row>
    <row r="46" spans="2:9" ht="12.75">
      <c r="B46" t="s">
        <v>222</v>
      </c>
      <c r="I46">
        <v>2390.12</v>
      </c>
    </row>
    <row r="47" spans="2:9" ht="12.75">
      <c r="B47" t="s">
        <v>223</v>
      </c>
      <c r="I47">
        <v>417.14</v>
      </c>
    </row>
    <row r="48" spans="2:9" ht="12.75">
      <c r="B48" t="s">
        <v>224</v>
      </c>
      <c r="I48">
        <v>1408.57</v>
      </c>
    </row>
    <row r="49" spans="2:9" ht="12.75">
      <c r="B49" t="s">
        <v>225</v>
      </c>
      <c r="I49">
        <v>472.38</v>
      </c>
    </row>
    <row r="50" spans="2:9" ht="12.75">
      <c r="B50" t="s">
        <v>1038</v>
      </c>
      <c r="I50">
        <v>6915.54</v>
      </c>
    </row>
    <row r="51" spans="2:9" ht="12.75">
      <c r="B51" t="s">
        <v>226</v>
      </c>
      <c r="I51">
        <v>16910.74</v>
      </c>
    </row>
    <row r="52" spans="2:9" ht="12.75">
      <c r="B52" t="s">
        <v>285</v>
      </c>
      <c r="I52">
        <v>945.06</v>
      </c>
    </row>
    <row r="53" spans="2:9" ht="12.75">
      <c r="B53" t="s">
        <v>227</v>
      </c>
      <c r="I53">
        <v>807.03</v>
      </c>
    </row>
    <row r="54" spans="2:9" ht="12.75">
      <c r="B54" t="s">
        <v>118</v>
      </c>
      <c r="I54">
        <v>3990.24</v>
      </c>
    </row>
    <row r="55" spans="2:9" ht="12.75">
      <c r="B55" t="s">
        <v>228</v>
      </c>
      <c r="I55">
        <v>1890.12</v>
      </c>
    </row>
    <row r="56" spans="2:9" ht="12.75">
      <c r="B56" t="s">
        <v>1051</v>
      </c>
      <c r="I56">
        <v>2093.19</v>
      </c>
    </row>
    <row r="57" spans="2:9" ht="12.75">
      <c r="B57" t="s">
        <v>16</v>
      </c>
      <c r="I57">
        <v>250.45</v>
      </c>
    </row>
    <row r="58" spans="2:9" ht="12.75">
      <c r="B58" t="s">
        <v>229</v>
      </c>
      <c r="I58">
        <v>4058.24</v>
      </c>
    </row>
    <row r="59" spans="2:9" ht="12.75">
      <c r="B59" t="s">
        <v>230</v>
      </c>
      <c r="I59">
        <v>312.86</v>
      </c>
    </row>
    <row r="61" spans="2:9" ht="12.75">
      <c r="B61" t="s">
        <v>941</v>
      </c>
      <c r="I61">
        <f>I24+I26-I28</f>
        <v>-75743.79999999993</v>
      </c>
    </row>
    <row r="63" ht="12.75">
      <c r="C63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K56"/>
  <sheetViews>
    <sheetView workbookViewId="0" topLeftCell="A31">
      <selection activeCell="M47" sqref="M47"/>
    </sheetView>
  </sheetViews>
  <sheetFormatPr defaultColWidth="9.140625" defaultRowHeight="12.75"/>
  <sheetData>
    <row r="1" ht="12.75">
      <c r="D1" s="1" t="s">
        <v>884</v>
      </c>
    </row>
    <row r="2" ht="12.75">
      <c r="D2" s="1" t="s">
        <v>939</v>
      </c>
    </row>
    <row r="3" ht="12.75">
      <c r="D3" s="1" t="s">
        <v>1006</v>
      </c>
    </row>
    <row r="4" ht="12.75">
      <c r="D4" s="1" t="s">
        <v>886</v>
      </c>
    </row>
    <row r="5" spans="2:9" ht="12.75">
      <c r="B5" t="s">
        <v>894</v>
      </c>
      <c r="I5" s="2">
        <v>43906.77</v>
      </c>
    </row>
    <row r="7" spans="2:3" ht="12.75">
      <c r="B7" s="2" t="s">
        <v>887</v>
      </c>
      <c r="C7" s="2"/>
    </row>
    <row r="8" spans="2:9" ht="12.75">
      <c r="B8" t="s">
        <v>888</v>
      </c>
      <c r="I8">
        <v>17711.32</v>
      </c>
    </row>
    <row r="9" spans="2:9" ht="12.75">
      <c r="B9" t="s">
        <v>946</v>
      </c>
      <c r="I9">
        <v>0</v>
      </c>
    </row>
    <row r="10" spans="2:9" ht="12.75">
      <c r="B10" t="s">
        <v>947</v>
      </c>
      <c r="I10">
        <v>0</v>
      </c>
    </row>
    <row r="11" spans="2:9" ht="12.75">
      <c r="B11" t="s">
        <v>889</v>
      </c>
      <c r="I11">
        <v>236.88</v>
      </c>
    </row>
    <row r="12" spans="2:9" ht="12.75">
      <c r="B12" t="s">
        <v>890</v>
      </c>
      <c r="I12">
        <v>133593.06</v>
      </c>
    </row>
    <row r="13" spans="2:9" ht="12.75">
      <c r="B13" t="s">
        <v>949</v>
      </c>
      <c r="I13">
        <v>63184.64</v>
      </c>
    </row>
    <row r="14" spans="2:9" ht="12.75">
      <c r="B14" t="s">
        <v>891</v>
      </c>
      <c r="I14">
        <v>56608.78</v>
      </c>
    </row>
    <row r="15" spans="2:9" ht="12.75">
      <c r="B15" t="s">
        <v>1004</v>
      </c>
      <c r="I15">
        <v>91295.76</v>
      </c>
    </row>
    <row r="16" spans="2:9" ht="12.75">
      <c r="B16" s="2" t="s">
        <v>892</v>
      </c>
      <c r="I16" s="2">
        <f>SUM(I8:I15)</f>
        <v>362630.44000000006</v>
      </c>
    </row>
    <row r="17" spans="2:9" ht="12.75">
      <c r="B17" t="s">
        <v>893</v>
      </c>
      <c r="I17">
        <v>329197.39</v>
      </c>
    </row>
    <row r="19" spans="2:9" ht="12.75">
      <c r="B19" t="s">
        <v>942</v>
      </c>
      <c r="I19" s="2">
        <f>I5+I16-I17</f>
        <v>77339.82000000007</v>
      </c>
    </row>
    <row r="21" spans="2:4" ht="12.75">
      <c r="B21" s="2" t="s">
        <v>895</v>
      </c>
      <c r="C21" s="2"/>
      <c r="D21" s="2"/>
    </row>
    <row r="22" spans="2:4" ht="12.75">
      <c r="B22" s="2"/>
      <c r="C22" s="2"/>
      <c r="D22" s="2"/>
    </row>
    <row r="23" spans="2:11" ht="12.75">
      <c r="B23" s="2" t="s">
        <v>943</v>
      </c>
      <c r="C23" s="2"/>
      <c r="D23" s="2"/>
      <c r="I23">
        <v>-33273</v>
      </c>
      <c r="K23">
        <v>-33273</v>
      </c>
    </row>
    <row r="25" spans="2:9" ht="12.75">
      <c r="B25" s="2" t="s">
        <v>897</v>
      </c>
      <c r="I25" s="2">
        <f>I14</f>
        <v>56608.78</v>
      </c>
    </row>
    <row r="27" spans="2:9" ht="12.75">
      <c r="B27" s="2" t="s">
        <v>898</v>
      </c>
      <c r="I27" s="2">
        <f>SUM(I29:I40)</f>
        <v>48488.35999999999</v>
      </c>
    </row>
    <row r="28" ht="12.75">
      <c r="B28" s="2" t="s">
        <v>899</v>
      </c>
    </row>
    <row r="29" spans="2:9" ht="12.75">
      <c r="B29" t="s">
        <v>900</v>
      </c>
      <c r="I29">
        <v>9298.33</v>
      </c>
    </row>
    <row r="30" spans="2:9" ht="12.75">
      <c r="B30" t="s">
        <v>901</v>
      </c>
      <c r="I30">
        <v>1726.1</v>
      </c>
    </row>
    <row r="31" spans="2:9" ht="12.75">
      <c r="B31" t="s">
        <v>902</v>
      </c>
      <c r="I31">
        <v>8938.73</v>
      </c>
    </row>
    <row r="32" spans="2:9" ht="12.75">
      <c r="B32" t="s">
        <v>903</v>
      </c>
      <c r="I32">
        <v>5342.69</v>
      </c>
    </row>
    <row r="33" spans="2:9" ht="12.75">
      <c r="B33" t="s">
        <v>904</v>
      </c>
      <c r="I33">
        <v>0</v>
      </c>
    </row>
    <row r="34" spans="2:9" ht="12.75">
      <c r="B34" t="s">
        <v>905</v>
      </c>
      <c r="I34">
        <v>5188.57</v>
      </c>
    </row>
    <row r="35" spans="2:9" ht="12.75">
      <c r="B35" t="s">
        <v>906</v>
      </c>
      <c r="I35">
        <v>0</v>
      </c>
    </row>
    <row r="36" spans="2:9" ht="12.75">
      <c r="B36" t="s">
        <v>907</v>
      </c>
      <c r="I36">
        <v>9092.84</v>
      </c>
    </row>
    <row r="37" ht="12.75">
      <c r="B37" t="s">
        <v>908</v>
      </c>
    </row>
    <row r="38" ht="12.75">
      <c r="B38" t="s">
        <v>909</v>
      </c>
    </row>
    <row r="39" ht="12.75">
      <c r="B39" t="s">
        <v>934</v>
      </c>
    </row>
    <row r="40" spans="2:9" ht="12.75">
      <c r="B40" t="s">
        <v>935</v>
      </c>
      <c r="I40" s="2">
        <f>SUM(I42:I52)</f>
        <v>8901.099999999999</v>
      </c>
    </row>
    <row r="41" ht="12.75">
      <c r="B41" t="s">
        <v>899</v>
      </c>
    </row>
    <row r="42" spans="2:9" ht="12.75">
      <c r="B42" t="s">
        <v>1065</v>
      </c>
      <c r="I42">
        <v>235.68</v>
      </c>
    </row>
    <row r="43" spans="2:9" ht="12.75">
      <c r="B43" t="s">
        <v>231</v>
      </c>
      <c r="I43">
        <v>417.14</v>
      </c>
    </row>
    <row r="44" spans="2:9" ht="12.75">
      <c r="B44" t="s">
        <v>232</v>
      </c>
      <c r="I44">
        <v>358.57</v>
      </c>
    </row>
    <row r="45" spans="2:9" ht="12.75">
      <c r="B45" t="s">
        <v>1038</v>
      </c>
      <c r="I45">
        <v>681.17</v>
      </c>
    </row>
    <row r="46" spans="2:9" ht="12.75">
      <c r="B46" t="s">
        <v>25</v>
      </c>
      <c r="I46">
        <v>637.37</v>
      </c>
    </row>
    <row r="47" spans="2:9" ht="12.75">
      <c r="B47" t="s">
        <v>233</v>
      </c>
      <c r="I47">
        <v>1416.88</v>
      </c>
    </row>
    <row r="48" spans="2:9" ht="12.75">
      <c r="B48" t="s">
        <v>234</v>
      </c>
      <c r="I48">
        <v>1687.26</v>
      </c>
    </row>
    <row r="49" spans="2:9" ht="12.75">
      <c r="B49" t="s">
        <v>16</v>
      </c>
      <c r="I49">
        <v>111.27</v>
      </c>
    </row>
    <row r="50" spans="2:9" ht="12.75">
      <c r="B50" t="s">
        <v>235</v>
      </c>
      <c r="I50">
        <v>1890.12</v>
      </c>
    </row>
    <row r="51" spans="2:9" ht="12.75">
      <c r="B51" t="s">
        <v>236</v>
      </c>
      <c r="I51">
        <v>858.5</v>
      </c>
    </row>
    <row r="52" spans="2:9" ht="12.75">
      <c r="B52" t="s">
        <v>70</v>
      </c>
      <c r="I52">
        <v>607.14</v>
      </c>
    </row>
    <row r="54" spans="2:9" ht="12.75">
      <c r="B54" t="s">
        <v>941</v>
      </c>
      <c r="I54">
        <f>I23+I25-I27</f>
        <v>-25152.579999999994</v>
      </c>
    </row>
    <row r="56" ht="12.75">
      <c r="C56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3:K56"/>
  <sheetViews>
    <sheetView workbookViewId="0" topLeftCell="A27">
      <selection activeCell="B3" sqref="B3:I56"/>
    </sheetView>
  </sheetViews>
  <sheetFormatPr defaultColWidth="9.140625" defaultRowHeight="12.75"/>
  <sheetData>
    <row r="3" ht="12.75">
      <c r="D3" s="1" t="s">
        <v>884</v>
      </c>
    </row>
    <row r="4" ht="12.75">
      <c r="D4" s="1" t="s">
        <v>939</v>
      </c>
    </row>
    <row r="5" ht="12.75">
      <c r="D5" s="1" t="s">
        <v>1005</v>
      </c>
    </row>
    <row r="6" ht="12.75">
      <c r="D6" s="1" t="s">
        <v>886</v>
      </c>
    </row>
    <row r="7" spans="2:9" ht="12.75">
      <c r="B7" t="s">
        <v>894</v>
      </c>
      <c r="I7" s="2">
        <v>30311.72</v>
      </c>
    </row>
    <row r="9" spans="2:3" ht="12.75">
      <c r="B9" s="2" t="s">
        <v>887</v>
      </c>
      <c r="C9" s="2"/>
    </row>
    <row r="11" spans="2:9" ht="12.75">
      <c r="B11" t="s">
        <v>888</v>
      </c>
      <c r="I11">
        <v>11792.17</v>
      </c>
    </row>
    <row r="12" spans="2:9" ht="12.75">
      <c r="B12" t="s">
        <v>946</v>
      </c>
      <c r="I12">
        <v>7736</v>
      </c>
    </row>
    <row r="13" spans="2:9" ht="12.75">
      <c r="B13" t="s">
        <v>947</v>
      </c>
      <c r="I13">
        <v>3726.61</v>
      </c>
    </row>
    <row r="14" spans="2:9" ht="12.75">
      <c r="B14" t="s">
        <v>889</v>
      </c>
      <c r="I14">
        <v>399.74</v>
      </c>
    </row>
    <row r="15" spans="2:9" ht="12.75">
      <c r="B15" t="s">
        <v>890</v>
      </c>
      <c r="I15">
        <v>127507.74</v>
      </c>
    </row>
    <row r="16" spans="2:9" ht="12.75">
      <c r="B16" t="s">
        <v>949</v>
      </c>
      <c r="I16">
        <v>37137.81</v>
      </c>
    </row>
    <row r="17" spans="2:9" ht="12.75">
      <c r="B17" t="s">
        <v>891</v>
      </c>
      <c r="I17">
        <v>50701.95</v>
      </c>
    </row>
    <row r="18" spans="2:9" ht="12.75">
      <c r="B18" t="s">
        <v>1004</v>
      </c>
      <c r="I18">
        <v>53201.44</v>
      </c>
    </row>
    <row r="19" spans="2:9" ht="12.75">
      <c r="B19" s="2" t="s">
        <v>892</v>
      </c>
      <c r="I19" s="2">
        <f>SUM(I11:I18)</f>
        <v>292203.46</v>
      </c>
    </row>
    <row r="20" spans="2:9" ht="12.75">
      <c r="B20" t="s">
        <v>893</v>
      </c>
      <c r="I20">
        <v>289529.91</v>
      </c>
    </row>
    <row r="22" spans="2:9" ht="12.75">
      <c r="B22" t="s">
        <v>942</v>
      </c>
      <c r="I22" s="2">
        <f>I7+I19-I20</f>
        <v>32985.27000000008</v>
      </c>
    </row>
    <row r="24" spans="2:4" ht="12.75">
      <c r="B24" s="2" t="s">
        <v>895</v>
      </c>
      <c r="C24" s="2"/>
      <c r="D24" s="2"/>
    </row>
    <row r="25" spans="2:4" ht="12.75">
      <c r="B25" s="2"/>
      <c r="C25" s="2"/>
      <c r="D25" s="2"/>
    </row>
    <row r="26" spans="2:11" ht="12.75">
      <c r="B26" s="2" t="s">
        <v>943</v>
      </c>
      <c r="C26" s="2"/>
      <c r="D26" s="2"/>
      <c r="I26">
        <v>-32437</v>
      </c>
      <c r="K26">
        <v>-27239.8</v>
      </c>
    </row>
    <row r="28" spans="2:9" ht="12.75">
      <c r="B28" s="2" t="s">
        <v>897</v>
      </c>
      <c r="I28" s="2">
        <f>I17</f>
        <v>50701.95</v>
      </c>
    </row>
    <row r="30" spans="2:9" ht="12.75">
      <c r="B30" s="2" t="s">
        <v>898</v>
      </c>
      <c r="I30" s="2">
        <f>SUM(I32:I43)</f>
        <v>43443.32</v>
      </c>
    </row>
    <row r="31" ht="12.75">
      <c r="B31" s="2" t="s">
        <v>899</v>
      </c>
    </row>
    <row r="32" spans="2:9" ht="12.75">
      <c r="B32" t="s">
        <v>900</v>
      </c>
      <c r="I32">
        <v>8874.79</v>
      </c>
    </row>
    <row r="33" spans="2:9" ht="12.75">
      <c r="B33" t="s">
        <v>901</v>
      </c>
      <c r="I33">
        <v>1647.48</v>
      </c>
    </row>
    <row r="34" spans="2:9" ht="12.75">
      <c r="B34" t="s">
        <v>902</v>
      </c>
      <c r="I34">
        <v>8531.57</v>
      </c>
    </row>
    <row r="35" spans="2:9" ht="12.75">
      <c r="B35" t="s">
        <v>903</v>
      </c>
      <c r="I35">
        <v>5099.33</v>
      </c>
    </row>
    <row r="36" spans="2:9" ht="12.75">
      <c r="B36" t="s">
        <v>904</v>
      </c>
      <c r="I36">
        <v>0</v>
      </c>
    </row>
    <row r="37" spans="2:9" ht="12.75">
      <c r="B37" t="s">
        <v>905</v>
      </c>
      <c r="I37">
        <v>4952.23</v>
      </c>
    </row>
    <row r="38" spans="2:9" ht="12.75">
      <c r="B38" t="s">
        <v>906</v>
      </c>
      <c r="I38">
        <v>0</v>
      </c>
    </row>
    <row r="39" spans="2:9" ht="12.75">
      <c r="B39" t="s">
        <v>907</v>
      </c>
      <c r="I39">
        <v>8678.66</v>
      </c>
    </row>
    <row r="40" ht="12.75">
      <c r="B40" t="s">
        <v>908</v>
      </c>
    </row>
    <row r="41" ht="12.75">
      <c r="B41" t="s">
        <v>909</v>
      </c>
    </row>
    <row r="42" ht="12.75">
      <c r="B42" t="s">
        <v>934</v>
      </c>
    </row>
    <row r="43" spans="2:9" ht="12.75">
      <c r="B43" t="s">
        <v>935</v>
      </c>
      <c r="I43" s="5">
        <f>SUM(I45:I52)</f>
        <v>5659.26</v>
      </c>
    </row>
    <row r="44" ht="12.75">
      <c r="B44" t="s">
        <v>899</v>
      </c>
    </row>
    <row r="45" spans="2:9" ht="12.75">
      <c r="B45" t="s">
        <v>1065</v>
      </c>
      <c r="I45">
        <v>294.08</v>
      </c>
    </row>
    <row r="46" spans="2:9" ht="12.75">
      <c r="B46" t="s">
        <v>237</v>
      </c>
      <c r="I46">
        <v>835.71</v>
      </c>
    </row>
    <row r="47" spans="2:9" ht="12.75">
      <c r="B47" t="s">
        <v>238</v>
      </c>
      <c r="I47">
        <v>194.5</v>
      </c>
    </row>
    <row r="48" spans="2:9" ht="12.75">
      <c r="B48" t="s">
        <v>232</v>
      </c>
      <c r="I48">
        <v>358.57</v>
      </c>
    </row>
    <row r="49" spans="2:9" ht="12.75">
      <c r="B49" t="s">
        <v>1036</v>
      </c>
      <c r="I49">
        <v>222.15</v>
      </c>
    </row>
    <row r="50" spans="2:9" ht="12.75">
      <c r="B50" t="s">
        <v>25</v>
      </c>
      <c r="I50">
        <v>637.37</v>
      </c>
    </row>
    <row r="51" spans="2:9" ht="12.75">
      <c r="B51" t="s">
        <v>233</v>
      </c>
      <c r="I51">
        <v>1416.88</v>
      </c>
    </row>
    <row r="52" spans="2:9" ht="12.75">
      <c r="B52" t="s">
        <v>203</v>
      </c>
      <c r="I52">
        <v>1700</v>
      </c>
    </row>
    <row r="53" spans="2:9" ht="12.75">
      <c r="B53" t="s">
        <v>941</v>
      </c>
      <c r="I53" s="20">
        <f>I26+I28-I30</f>
        <v>-25178.370000000003</v>
      </c>
    </row>
    <row r="56" ht="12.75">
      <c r="C56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K56"/>
  <sheetViews>
    <sheetView workbookViewId="0" topLeftCell="A41">
      <selection activeCell="I68" sqref="I68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1003</v>
      </c>
    </row>
    <row r="5" ht="12.75">
      <c r="D5" s="1" t="s">
        <v>886</v>
      </c>
    </row>
    <row r="6" spans="2:9" ht="12.75">
      <c r="B6" t="s">
        <v>894</v>
      </c>
      <c r="I6" s="2">
        <v>36282.07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14083.34</v>
      </c>
    </row>
    <row r="11" spans="2:9" ht="12.75">
      <c r="B11" t="s">
        <v>946</v>
      </c>
      <c r="I11">
        <v>22580</v>
      </c>
    </row>
    <row r="12" spans="2:9" ht="12.75">
      <c r="B12" t="s">
        <v>947</v>
      </c>
      <c r="I12">
        <v>9015.12</v>
      </c>
    </row>
    <row r="13" spans="2:9" ht="12.75">
      <c r="B13" t="s">
        <v>889</v>
      </c>
      <c r="I13">
        <v>0</v>
      </c>
    </row>
    <row r="14" spans="2:9" ht="12.75">
      <c r="B14" t="s">
        <v>890</v>
      </c>
      <c r="I14">
        <v>203194.8</v>
      </c>
    </row>
    <row r="15" spans="2:9" ht="12.75">
      <c r="B15" t="s">
        <v>949</v>
      </c>
      <c r="I15">
        <v>46012.24</v>
      </c>
    </row>
    <row r="16" spans="2:9" ht="12.75">
      <c r="B16" t="s">
        <v>891</v>
      </c>
      <c r="I16">
        <v>105268.76</v>
      </c>
    </row>
    <row r="17" spans="2:9" ht="12.75">
      <c r="B17" t="s">
        <v>1004</v>
      </c>
      <c r="I17">
        <v>53523.76</v>
      </c>
    </row>
    <row r="18" spans="2:9" ht="12.75">
      <c r="B18" s="2" t="s">
        <v>892</v>
      </c>
      <c r="I18" s="2">
        <f>SUM(I10:I17)</f>
        <v>453678.02</v>
      </c>
    </row>
    <row r="19" spans="2:9" ht="12.75">
      <c r="B19" t="s">
        <v>893</v>
      </c>
      <c r="I19">
        <v>438309.1</v>
      </c>
    </row>
    <row r="21" spans="2:9" ht="12.75">
      <c r="B21" t="s">
        <v>942</v>
      </c>
      <c r="I21" s="2">
        <f>I6+I18-I19</f>
        <v>51650.99000000005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11" ht="12.75">
      <c r="B25" s="2" t="s">
        <v>943</v>
      </c>
      <c r="C25" s="2"/>
      <c r="D25" s="2"/>
      <c r="I25">
        <v>49967.19</v>
      </c>
      <c r="K25">
        <v>49967.19</v>
      </c>
    </row>
    <row r="27" spans="2:9" ht="12.75">
      <c r="B27" s="2" t="s">
        <v>897</v>
      </c>
      <c r="I27" s="2">
        <f>I16</f>
        <v>105268.76</v>
      </c>
    </row>
    <row r="29" spans="2:9" ht="12.75">
      <c r="B29" s="2" t="s">
        <v>898</v>
      </c>
      <c r="I29" s="2">
        <f>SUM(I31:I42)</f>
        <v>75196.75</v>
      </c>
    </row>
    <row r="30" ht="12.75">
      <c r="B30" s="2" t="s">
        <v>899</v>
      </c>
    </row>
    <row r="31" spans="2:9" ht="12.75">
      <c r="B31" t="s">
        <v>900</v>
      </c>
      <c r="I31">
        <v>17263.06</v>
      </c>
    </row>
    <row r="32" spans="2:9" ht="12.75">
      <c r="B32" t="s">
        <v>901</v>
      </c>
      <c r="I32">
        <v>3204.64</v>
      </c>
    </row>
    <row r="33" spans="2:9" ht="12.75">
      <c r="B33" t="s">
        <v>902</v>
      </c>
      <c r="I33">
        <v>16595.42</v>
      </c>
    </row>
    <row r="34" spans="2:9" ht="12.75">
      <c r="B34" t="s">
        <v>903</v>
      </c>
      <c r="I34">
        <v>9919.1</v>
      </c>
    </row>
    <row r="35" spans="2:9" ht="12.75">
      <c r="B35" t="s">
        <v>904</v>
      </c>
      <c r="I35">
        <v>0</v>
      </c>
    </row>
    <row r="36" spans="2:9" ht="12.75">
      <c r="B36" t="s">
        <v>905</v>
      </c>
      <c r="I36">
        <v>9632.98</v>
      </c>
    </row>
    <row r="37" spans="2:9" ht="12.75">
      <c r="B37" t="s">
        <v>906</v>
      </c>
      <c r="I37">
        <v>0</v>
      </c>
    </row>
    <row r="38" spans="2:9" ht="12.75">
      <c r="B38" t="s">
        <v>907</v>
      </c>
      <c r="I38">
        <v>16881.55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spans="2:9" ht="12.75">
      <c r="B42" t="s">
        <v>935</v>
      </c>
      <c r="I42">
        <f>SUM(I52:I53)</f>
        <v>0</v>
      </c>
    </row>
    <row r="43" ht="12.75">
      <c r="B43" t="s">
        <v>899</v>
      </c>
    </row>
    <row r="44" spans="2:9" ht="12.75">
      <c r="B44" t="s">
        <v>1065</v>
      </c>
      <c r="I44">
        <v>412.97</v>
      </c>
    </row>
    <row r="45" spans="2:9" ht="12.75">
      <c r="B45" t="s">
        <v>239</v>
      </c>
      <c r="I45">
        <v>1408.57</v>
      </c>
    </row>
    <row r="46" spans="2:9" ht="12.75">
      <c r="B46" t="s">
        <v>25</v>
      </c>
      <c r="I46">
        <v>637.37</v>
      </c>
    </row>
    <row r="47" spans="2:9" ht="12.75">
      <c r="B47" t="s">
        <v>233</v>
      </c>
      <c r="I47">
        <v>1416.88</v>
      </c>
    </row>
    <row r="48" spans="2:9" ht="12.75">
      <c r="B48" t="s">
        <v>16</v>
      </c>
      <c r="I48">
        <v>111.27</v>
      </c>
    </row>
    <row r="49" spans="2:9" ht="12.75">
      <c r="B49" t="s">
        <v>1038</v>
      </c>
      <c r="I49">
        <v>833.69</v>
      </c>
    </row>
    <row r="50" spans="2:9" ht="12.75">
      <c r="B50" t="s">
        <v>240</v>
      </c>
      <c r="I50">
        <v>2375.12</v>
      </c>
    </row>
    <row r="51" spans="2:9" ht="12.75">
      <c r="B51" t="s">
        <v>163</v>
      </c>
      <c r="I51">
        <v>625.71</v>
      </c>
    </row>
    <row r="52" spans="2:9" ht="12.75">
      <c r="B52" t="s">
        <v>202</v>
      </c>
      <c r="I52">
        <v>1700</v>
      </c>
    </row>
    <row r="53" spans="2:9" ht="12.75">
      <c r="B53" t="s">
        <v>941</v>
      </c>
      <c r="I53">
        <f>I25+I27-I29</f>
        <v>80039.20000000001</v>
      </c>
    </row>
    <row r="56" ht="12.75">
      <c r="C56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3:I64"/>
  <sheetViews>
    <sheetView workbookViewId="0" topLeftCell="A39">
      <selection activeCell="F69" sqref="F69"/>
    </sheetView>
  </sheetViews>
  <sheetFormatPr defaultColWidth="9.140625" defaultRowHeight="12.75"/>
  <sheetData>
    <row r="3" ht="12.75">
      <c r="D3" s="3" t="s">
        <v>884</v>
      </c>
    </row>
    <row r="4" ht="12.75">
      <c r="D4" s="1" t="s">
        <v>939</v>
      </c>
    </row>
    <row r="5" ht="12.75">
      <c r="D5" s="1" t="s">
        <v>1002</v>
      </c>
    </row>
    <row r="6" ht="12.75">
      <c r="D6" s="1" t="s">
        <v>886</v>
      </c>
    </row>
    <row r="7" spans="2:9" ht="12.75">
      <c r="B7" t="s">
        <v>894</v>
      </c>
      <c r="I7" s="2">
        <v>164195.26</v>
      </c>
    </row>
    <row r="9" spans="2:3" ht="12.75">
      <c r="B9" s="2" t="s">
        <v>887</v>
      </c>
      <c r="C9" s="2"/>
    </row>
    <row r="11" spans="2:9" ht="12.75">
      <c r="B11" t="s">
        <v>888</v>
      </c>
      <c r="I11">
        <v>9600.86</v>
      </c>
    </row>
    <row r="12" spans="2:9" ht="12.75">
      <c r="B12" t="s">
        <v>946</v>
      </c>
      <c r="I12">
        <v>21541.96</v>
      </c>
    </row>
    <row r="13" spans="2:9" ht="12.75">
      <c r="B13" t="s">
        <v>947</v>
      </c>
      <c r="I13">
        <v>11727.85</v>
      </c>
    </row>
    <row r="14" spans="2:9" ht="12.75">
      <c r="B14" t="s">
        <v>889</v>
      </c>
      <c r="I14">
        <v>3656.63</v>
      </c>
    </row>
    <row r="15" spans="2:9" ht="12.75">
      <c r="B15" t="s">
        <v>890</v>
      </c>
      <c r="I15">
        <v>196180.16</v>
      </c>
    </row>
    <row r="16" spans="2:9" ht="12.75">
      <c r="B16" t="s">
        <v>949</v>
      </c>
      <c r="I16">
        <v>17234.28</v>
      </c>
    </row>
    <row r="17" spans="2:9" ht="12.75">
      <c r="B17" t="s">
        <v>891</v>
      </c>
      <c r="I17">
        <v>64362.44</v>
      </c>
    </row>
    <row r="18" spans="2:9" ht="12.75">
      <c r="B18" s="2" t="s">
        <v>892</v>
      </c>
      <c r="I18" s="2">
        <f>SUM(I11:I17)</f>
        <v>324304.18</v>
      </c>
    </row>
    <row r="19" spans="2:9" ht="12.75">
      <c r="B19" t="s">
        <v>893</v>
      </c>
      <c r="I19">
        <v>314931.51</v>
      </c>
    </row>
    <row r="21" spans="2:9" ht="12.75">
      <c r="B21" t="s">
        <v>942</v>
      </c>
      <c r="I21" s="2">
        <f>I7+I18-I19</f>
        <v>173567.93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9" ht="12.75">
      <c r="B25" s="2" t="s">
        <v>943</v>
      </c>
      <c r="C25" s="2"/>
      <c r="D25" s="2"/>
      <c r="I25">
        <v>35533.69</v>
      </c>
    </row>
    <row r="27" spans="2:9" ht="12.75">
      <c r="B27" s="2" t="s">
        <v>897</v>
      </c>
      <c r="I27" s="2">
        <f>I17</f>
        <v>64362.44</v>
      </c>
    </row>
    <row r="29" spans="2:9" ht="12.75">
      <c r="B29" s="2" t="s">
        <v>898</v>
      </c>
      <c r="I29" s="2">
        <f>SUM(I31:I43)</f>
        <v>80464.37</v>
      </c>
    </row>
    <row r="30" ht="12.75">
      <c r="B30" s="2" t="s">
        <v>899</v>
      </c>
    </row>
    <row r="31" spans="2:9" ht="12.75">
      <c r="B31" t="s">
        <v>900</v>
      </c>
      <c r="I31">
        <v>14159.27</v>
      </c>
    </row>
    <row r="32" spans="2:9" ht="12.75">
      <c r="B32" t="s">
        <v>901</v>
      </c>
      <c r="I32">
        <v>2628.46</v>
      </c>
    </row>
    <row r="33" spans="2:9" ht="12.75">
      <c r="B33" t="s">
        <v>902</v>
      </c>
      <c r="I33">
        <v>0</v>
      </c>
    </row>
    <row r="34" spans="2:9" ht="12.75">
      <c r="B34" t="s">
        <v>903</v>
      </c>
      <c r="I34">
        <v>0</v>
      </c>
    </row>
    <row r="35" spans="2:9" ht="12.75">
      <c r="B35" t="s">
        <v>904</v>
      </c>
      <c r="I35">
        <v>0</v>
      </c>
    </row>
    <row r="36" spans="2:9" ht="12.75">
      <c r="B36" t="s">
        <v>905</v>
      </c>
      <c r="I36">
        <v>7901.03</v>
      </c>
    </row>
    <row r="37" spans="2:9" ht="12.75">
      <c r="B37" t="s">
        <v>906</v>
      </c>
      <c r="I37">
        <v>0</v>
      </c>
    </row>
    <row r="38" spans="2:9" ht="12.75">
      <c r="B38" t="s">
        <v>907</v>
      </c>
      <c r="I38">
        <v>13846.36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ht="12.75">
      <c r="B42" t="s">
        <v>935</v>
      </c>
    </row>
    <row r="43" spans="2:9" ht="12.75">
      <c r="B43" t="s">
        <v>899</v>
      </c>
      <c r="I43">
        <f>SUM(I44:I59)</f>
        <v>41929.24999999999</v>
      </c>
    </row>
    <row r="44" spans="2:9" ht="12.75">
      <c r="B44" t="s">
        <v>1032</v>
      </c>
      <c r="I44">
        <v>600</v>
      </c>
    </row>
    <row r="45" spans="2:9" ht="12.75">
      <c r="B45" t="s">
        <v>241</v>
      </c>
      <c r="I45">
        <v>208.57</v>
      </c>
    </row>
    <row r="46" spans="2:9" ht="12.75">
      <c r="B46" t="s">
        <v>242</v>
      </c>
      <c r="I46">
        <v>625.71</v>
      </c>
    </row>
    <row r="47" spans="2:9" ht="12.75">
      <c r="B47" t="s">
        <v>1048</v>
      </c>
      <c r="I47">
        <v>417.14</v>
      </c>
    </row>
    <row r="48" spans="2:9" ht="12.75">
      <c r="B48" t="s">
        <v>243</v>
      </c>
      <c r="I48">
        <v>3168.56</v>
      </c>
    </row>
    <row r="49" spans="2:9" ht="12.75">
      <c r="B49" t="s">
        <v>244</v>
      </c>
      <c r="I49">
        <v>2403.56</v>
      </c>
    </row>
    <row r="50" spans="2:9" ht="12.75">
      <c r="B50" t="s">
        <v>1036</v>
      </c>
      <c r="I50">
        <v>222.15</v>
      </c>
    </row>
    <row r="51" spans="2:9" ht="12.75">
      <c r="B51" t="s">
        <v>245</v>
      </c>
      <c r="I51">
        <v>945.06</v>
      </c>
    </row>
    <row r="52" spans="2:9" ht="12.75">
      <c r="B52" t="s">
        <v>1036</v>
      </c>
      <c r="I52">
        <v>166.86</v>
      </c>
    </row>
    <row r="53" spans="2:9" ht="12.75">
      <c r="B53" t="s">
        <v>246</v>
      </c>
      <c r="I53">
        <v>208.57</v>
      </c>
    </row>
    <row r="54" spans="2:9" ht="12.75">
      <c r="B54" t="s">
        <v>247</v>
      </c>
      <c r="I54">
        <v>534.8</v>
      </c>
    </row>
    <row r="55" spans="2:9" ht="12.75">
      <c r="B55" t="s">
        <v>71</v>
      </c>
      <c r="I55">
        <v>505.14</v>
      </c>
    </row>
    <row r="56" spans="2:9" ht="12.75">
      <c r="B56" t="s">
        <v>47</v>
      </c>
      <c r="I56">
        <v>28268.17</v>
      </c>
    </row>
    <row r="57" spans="2:9" ht="12.75">
      <c r="B57" t="s">
        <v>16</v>
      </c>
      <c r="I57">
        <v>222.53</v>
      </c>
    </row>
    <row r="58" spans="2:9" ht="12.75">
      <c r="B58" t="s">
        <v>248</v>
      </c>
      <c r="I58">
        <v>945.06</v>
      </c>
    </row>
    <row r="59" spans="2:9" ht="12.75">
      <c r="B59" t="s">
        <v>249</v>
      </c>
      <c r="I59">
        <v>2487.37</v>
      </c>
    </row>
    <row r="61" spans="2:9" ht="12.75">
      <c r="B61" t="s">
        <v>941</v>
      </c>
      <c r="I61" s="20">
        <f>I25+I27-I29</f>
        <v>19431.76000000001</v>
      </c>
    </row>
    <row r="64" ht="12.75">
      <c r="C64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I66"/>
  <sheetViews>
    <sheetView workbookViewId="0" topLeftCell="A42">
      <selection activeCell="L63" sqref="L63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1001</v>
      </c>
    </row>
    <row r="5" ht="12.75">
      <c r="D5" s="1" t="s">
        <v>886</v>
      </c>
    </row>
    <row r="6" spans="2:9" ht="12.75">
      <c r="B6" t="s">
        <v>894</v>
      </c>
      <c r="I6" s="2">
        <v>19198.54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6763.86</v>
      </c>
    </row>
    <row r="11" spans="2:9" ht="12.75">
      <c r="B11" t="s">
        <v>946</v>
      </c>
      <c r="I11">
        <v>13480.07</v>
      </c>
    </row>
    <row r="12" spans="2:9" ht="12.75">
      <c r="B12" t="s">
        <v>947</v>
      </c>
      <c r="I12">
        <v>6196.71</v>
      </c>
    </row>
    <row r="13" spans="2:9" ht="12.75">
      <c r="B13" t="s">
        <v>889</v>
      </c>
      <c r="I13">
        <v>0</v>
      </c>
    </row>
    <row r="14" spans="2:9" ht="12.75">
      <c r="B14" t="s">
        <v>890</v>
      </c>
      <c r="I14">
        <v>126675.74</v>
      </c>
    </row>
    <row r="15" spans="2:9" ht="12.75">
      <c r="B15" t="s">
        <v>949</v>
      </c>
      <c r="I15">
        <v>10819.6</v>
      </c>
    </row>
    <row r="16" spans="2:9" ht="12.75">
      <c r="B16" t="s">
        <v>891</v>
      </c>
      <c r="I16">
        <v>57149.15</v>
      </c>
    </row>
    <row r="17" spans="2:9" ht="12.75">
      <c r="B17" s="2" t="s">
        <v>892</v>
      </c>
      <c r="I17" s="2">
        <f>SUM(I10:I16)</f>
        <v>221085.13</v>
      </c>
    </row>
    <row r="18" spans="2:9" ht="12.75">
      <c r="B18" t="s">
        <v>893</v>
      </c>
      <c r="I18">
        <v>208855.28</v>
      </c>
    </row>
    <row r="20" spans="2:9" ht="12.75">
      <c r="B20" t="s">
        <v>942</v>
      </c>
      <c r="I20" s="2">
        <f>I6+I17-I18</f>
        <v>31428.390000000014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4642.62</v>
      </c>
    </row>
    <row r="26" spans="2:9" ht="12.75">
      <c r="B26" s="2" t="s">
        <v>897</v>
      </c>
      <c r="I26" s="2">
        <f>I16</f>
        <v>57149.15</v>
      </c>
    </row>
    <row r="28" spans="2:9" ht="12.75">
      <c r="B28" s="2" t="s">
        <v>898</v>
      </c>
      <c r="I28" s="2">
        <f>SUM(I30:I42)</f>
        <v>78576.04999999999</v>
      </c>
    </row>
    <row r="29" ht="12.75">
      <c r="B29" s="2" t="s">
        <v>899</v>
      </c>
    </row>
    <row r="30" spans="2:9" ht="12.75">
      <c r="B30" t="s">
        <v>900</v>
      </c>
      <c r="I30">
        <v>8952.98</v>
      </c>
    </row>
    <row r="31" spans="2:9" ht="12.75">
      <c r="B31" t="s">
        <v>901</v>
      </c>
      <c r="I31">
        <v>1661.99</v>
      </c>
    </row>
    <row r="32" spans="2:9" ht="12.75">
      <c r="B32" t="s">
        <v>902</v>
      </c>
      <c r="I32">
        <v>8606.74</v>
      </c>
    </row>
    <row r="33" spans="2:9" ht="12.75">
      <c r="B33" t="s">
        <v>903</v>
      </c>
      <c r="I33">
        <v>5144.26</v>
      </c>
    </row>
    <row r="34" ht="12.75">
      <c r="B34" t="s">
        <v>904</v>
      </c>
    </row>
    <row r="35" spans="2:9" ht="12.75">
      <c r="B35" t="s">
        <v>905</v>
      </c>
      <c r="I35">
        <v>4995.86</v>
      </c>
    </row>
    <row r="36" spans="2:9" ht="12.75">
      <c r="B36" t="s">
        <v>906</v>
      </c>
      <c r="I36">
        <v>1238.6</v>
      </c>
    </row>
    <row r="37" spans="2:9" ht="12.75">
      <c r="B37" t="s">
        <v>907</v>
      </c>
      <c r="I37">
        <v>8507.81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ht="12.75">
      <c r="B41" t="s">
        <v>935</v>
      </c>
    </row>
    <row r="42" spans="2:9" ht="12.75">
      <c r="B42" t="s">
        <v>899</v>
      </c>
      <c r="I42">
        <f>SUM(I43:I62)</f>
        <v>39467.80999999999</v>
      </c>
    </row>
    <row r="43" spans="2:9" ht="12.75">
      <c r="B43" t="s">
        <v>1032</v>
      </c>
      <c r="I43">
        <v>400</v>
      </c>
    </row>
    <row r="44" spans="2:9" ht="12.75">
      <c r="B44" t="s">
        <v>1036</v>
      </c>
      <c r="I44">
        <v>208.57</v>
      </c>
    </row>
    <row r="45" spans="2:9" ht="12.75">
      <c r="B45" t="s">
        <v>1037</v>
      </c>
      <c r="I45">
        <v>667.42</v>
      </c>
    </row>
    <row r="46" spans="2:9" ht="12.75">
      <c r="B46" t="s">
        <v>231</v>
      </c>
      <c r="I46">
        <v>208.57</v>
      </c>
    </row>
    <row r="47" spans="2:9" ht="12.75">
      <c r="B47" t="s">
        <v>160</v>
      </c>
      <c r="I47">
        <v>688.47</v>
      </c>
    </row>
    <row r="48" spans="2:9" ht="12.75">
      <c r="B48" t="s">
        <v>250</v>
      </c>
      <c r="I48">
        <v>1081.28</v>
      </c>
    </row>
    <row r="49" spans="2:9" ht="12.75">
      <c r="B49" t="s">
        <v>1094</v>
      </c>
      <c r="I49">
        <v>29360</v>
      </c>
    </row>
    <row r="50" spans="2:9" ht="12.75">
      <c r="B50" t="s">
        <v>251</v>
      </c>
      <c r="I50">
        <v>172.38</v>
      </c>
    </row>
    <row r="51" spans="2:9" ht="12.75">
      <c r="B51" t="s">
        <v>252</v>
      </c>
      <c r="I51">
        <v>271.14</v>
      </c>
    </row>
    <row r="52" spans="2:9" ht="12.75">
      <c r="B52" t="s">
        <v>252</v>
      </c>
      <c r="I52">
        <v>271.14</v>
      </c>
    </row>
    <row r="53" spans="2:9" ht="12.75">
      <c r="B53" t="s">
        <v>1065</v>
      </c>
      <c r="I53">
        <v>235.68</v>
      </c>
    </row>
    <row r="54" spans="2:9" ht="12.75">
      <c r="B54" t="s">
        <v>253</v>
      </c>
      <c r="I54">
        <v>834.28</v>
      </c>
    </row>
    <row r="55" spans="2:9" ht="12.75">
      <c r="B55" t="s">
        <v>1044</v>
      </c>
      <c r="I55">
        <v>166.86</v>
      </c>
    </row>
    <row r="56" spans="2:9" ht="12.75">
      <c r="B56" t="s">
        <v>254</v>
      </c>
      <c r="I56">
        <v>139.05</v>
      </c>
    </row>
    <row r="57" spans="2:9" ht="12.75">
      <c r="B57" t="s">
        <v>1054</v>
      </c>
      <c r="I57">
        <v>1001.13</v>
      </c>
    </row>
    <row r="58" spans="2:9" ht="12.75">
      <c r="B58" t="s">
        <v>255</v>
      </c>
      <c r="I58">
        <v>1890.12</v>
      </c>
    </row>
    <row r="59" spans="2:9" ht="12.75">
      <c r="B59" t="s">
        <v>1087</v>
      </c>
      <c r="I59">
        <v>945.06</v>
      </c>
    </row>
    <row r="60" spans="2:9" ht="12.75">
      <c r="B60" t="s">
        <v>16</v>
      </c>
      <c r="I60">
        <v>111.27</v>
      </c>
    </row>
    <row r="61" spans="2:9" ht="12.75">
      <c r="B61" t="s">
        <v>1048</v>
      </c>
      <c r="I61">
        <v>815.39</v>
      </c>
    </row>
    <row r="63" spans="2:9" ht="12.75">
      <c r="B63" t="s">
        <v>941</v>
      </c>
      <c r="I63" s="20">
        <f>I24+I26-I28</f>
        <v>-16784.279999999984</v>
      </c>
    </row>
    <row r="66" ht="12.75">
      <c r="C66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91"/>
  <sheetViews>
    <sheetView workbookViewId="0" topLeftCell="A72">
      <selection activeCell="M86" sqref="M86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1030</v>
      </c>
    </row>
    <row r="5" ht="12.75">
      <c r="D5" s="1" t="s">
        <v>886</v>
      </c>
    </row>
    <row r="6" spans="2:9" ht="12.75">
      <c r="B6" t="s">
        <v>894</v>
      </c>
      <c r="I6" s="2">
        <v>152911.3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60955.69</v>
      </c>
    </row>
    <row r="11" spans="2:9" ht="12.75">
      <c r="B11" t="s">
        <v>946</v>
      </c>
      <c r="I11">
        <v>121487.57</v>
      </c>
    </row>
    <row r="12" spans="2:9" ht="12.75">
      <c r="B12" t="s">
        <v>947</v>
      </c>
      <c r="I12">
        <v>36894.05</v>
      </c>
    </row>
    <row r="13" ht="12.75">
      <c r="B13" t="s">
        <v>889</v>
      </c>
    </row>
    <row r="14" spans="2:9" ht="12.75">
      <c r="B14" t="s">
        <v>890</v>
      </c>
      <c r="I14">
        <v>748639.9</v>
      </c>
    </row>
    <row r="15" spans="2:9" ht="12.75">
      <c r="B15" t="s">
        <v>949</v>
      </c>
      <c r="I15">
        <v>154670.24</v>
      </c>
    </row>
    <row r="16" spans="2:9" ht="12.75">
      <c r="B16" t="s">
        <v>891</v>
      </c>
      <c r="I16">
        <v>334669.79</v>
      </c>
    </row>
    <row r="18" spans="2:9" ht="12.75">
      <c r="B18" s="2" t="s">
        <v>892</v>
      </c>
      <c r="I18" s="2">
        <f>SUM(I10:I17)</f>
        <v>1457317.24</v>
      </c>
    </row>
    <row r="19" spans="2:9" ht="12.75">
      <c r="B19" t="s">
        <v>893</v>
      </c>
      <c r="I19">
        <v>1428850.65</v>
      </c>
    </row>
    <row r="20" spans="2:9" ht="12.75">
      <c r="B20" t="s">
        <v>952</v>
      </c>
      <c r="I20">
        <v>6204.69</v>
      </c>
    </row>
    <row r="21" spans="2:9" ht="12.75">
      <c r="B21" t="s">
        <v>942</v>
      </c>
      <c r="I21" s="2">
        <f>I6+I18-I19</f>
        <v>181377.89000000013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9" ht="12.75">
      <c r="B25" s="2" t="s">
        <v>943</v>
      </c>
      <c r="C25" s="2"/>
      <c r="D25" s="2"/>
      <c r="I25">
        <v>226740</v>
      </c>
    </row>
    <row r="27" spans="2:9" ht="12.75">
      <c r="B27" s="2" t="s">
        <v>680</v>
      </c>
      <c r="I27" s="2">
        <f>I16+I20</f>
        <v>340874.48</v>
      </c>
    </row>
    <row r="29" spans="2:9" ht="12.75">
      <c r="B29" s="2" t="s">
        <v>898</v>
      </c>
      <c r="I29" s="2">
        <f>SUM(I31:I43)</f>
        <v>402710.55000000005</v>
      </c>
    </row>
    <row r="30" ht="12.75">
      <c r="B30" s="2" t="s">
        <v>899</v>
      </c>
    </row>
    <row r="31" spans="2:9" ht="12.75">
      <c r="B31" t="s">
        <v>900</v>
      </c>
      <c r="I31">
        <v>52798.71</v>
      </c>
    </row>
    <row r="32" spans="2:9" ht="12.75">
      <c r="B32" t="s">
        <v>901</v>
      </c>
      <c r="I32">
        <v>9801.31</v>
      </c>
    </row>
    <row r="33" spans="2:9" ht="12.75">
      <c r="B33" t="s">
        <v>902</v>
      </c>
      <c r="I33">
        <v>50756.77</v>
      </c>
    </row>
    <row r="34" spans="2:9" ht="12.75">
      <c r="B34" t="s">
        <v>903</v>
      </c>
      <c r="I34">
        <v>30337.38</v>
      </c>
    </row>
    <row r="35" spans="2:9" ht="12.75">
      <c r="B35" t="s">
        <v>904</v>
      </c>
      <c r="I35">
        <v>0</v>
      </c>
    </row>
    <row r="36" spans="2:9" ht="12.75">
      <c r="B36" t="s">
        <v>905</v>
      </c>
      <c r="I36">
        <v>29462.27</v>
      </c>
    </row>
    <row r="37" spans="2:9" ht="12.75">
      <c r="B37" t="s">
        <v>906</v>
      </c>
      <c r="I37">
        <v>7292.64</v>
      </c>
    </row>
    <row r="38" spans="2:9" ht="12.75">
      <c r="B38" t="s">
        <v>907</v>
      </c>
      <c r="I38">
        <v>50173.36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ht="12.75">
      <c r="B42" t="s">
        <v>935</v>
      </c>
    </row>
    <row r="43" spans="2:9" ht="12.75">
      <c r="B43" t="s">
        <v>899</v>
      </c>
      <c r="I43">
        <f>SUM(I44:I87)</f>
        <v>172088.11000000002</v>
      </c>
    </row>
    <row r="44" spans="2:9" ht="12.75">
      <c r="B44" t="s">
        <v>1032</v>
      </c>
      <c r="I44">
        <v>350</v>
      </c>
    </row>
    <row r="45" spans="2:9" ht="12.75">
      <c r="B45" t="s">
        <v>205</v>
      </c>
      <c r="I45">
        <v>7375</v>
      </c>
    </row>
    <row r="46" spans="2:9" ht="12.75">
      <c r="B46" t="s">
        <v>1057</v>
      </c>
      <c r="I46">
        <v>2597.56</v>
      </c>
    </row>
    <row r="47" spans="2:9" ht="12.75">
      <c r="B47" t="s">
        <v>1058</v>
      </c>
      <c r="I47">
        <v>417.14</v>
      </c>
    </row>
    <row r="48" spans="2:9" ht="12.75">
      <c r="B48" t="s">
        <v>1038</v>
      </c>
      <c r="I48">
        <v>9191.32</v>
      </c>
    </row>
    <row r="49" spans="2:9" ht="12.75">
      <c r="B49" t="s">
        <v>1059</v>
      </c>
      <c r="I49">
        <v>1758.56</v>
      </c>
    </row>
    <row r="50" spans="2:9" ht="12.75">
      <c r="B50" t="s">
        <v>1060</v>
      </c>
      <c r="I50">
        <v>834.28</v>
      </c>
    </row>
    <row r="51" spans="2:9" ht="12.75">
      <c r="B51" t="s">
        <v>1061</v>
      </c>
      <c r="I51">
        <v>417.14</v>
      </c>
    </row>
    <row r="52" spans="2:9" ht="12.75">
      <c r="B52" t="s">
        <v>1062</v>
      </c>
      <c r="I52">
        <v>417.14</v>
      </c>
    </row>
    <row r="53" spans="2:9" ht="12.75">
      <c r="B53" t="s">
        <v>1061</v>
      </c>
      <c r="I53">
        <v>417.14</v>
      </c>
    </row>
    <row r="54" spans="2:9" ht="12.75">
      <c r="B54" t="s">
        <v>1062</v>
      </c>
      <c r="I54">
        <v>417.14</v>
      </c>
    </row>
    <row r="55" spans="2:9" ht="12.75">
      <c r="B55" t="s">
        <v>1063</v>
      </c>
      <c r="I55">
        <v>417.14</v>
      </c>
    </row>
    <row r="56" spans="2:9" ht="12.75">
      <c r="B56" t="s">
        <v>1064</v>
      </c>
      <c r="I56">
        <v>1668.56</v>
      </c>
    </row>
    <row r="57" spans="2:9" ht="12.75">
      <c r="B57" t="s">
        <v>1065</v>
      </c>
      <c r="I57">
        <v>1854.19</v>
      </c>
    </row>
    <row r="58" spans="2:9" ht="12.75">
      <c r="B58" t="s">
        <v>1043</v>
      </c>
      <c r="I58">
        <v>37196.3</v>
      </c>
    </row>
    <row r="59" spans="2:9" ht="12.75">
      <c r="B59" t="s">
        <v>1066</v>
      </c>
      <c r="I59">
        <v>1890.12</v>
      </c>
    </row>
    <row r="60" spans="2:9" ht="12.75">
      <c r="B60" t="s">
        <v>1044</v>
      </c>
      <c r="I60">
        <v>166.86</v>
      </c>
    </row>
    <row r="61" spans="2:9" ht="12.75">
      <c r="B61" t="s">
        <v>1064</v>
      </c>
      <c r="I61">
        <v>1617.14</v>
      </c>
    </row>
    <row r="62" spans="2:9" ht="12.75">
      <c r="B62" t="s">
        <v>1067</v>
      </c>
      <c r="I62">
        <v>1301.42</v>
      </c>
    </row>
    <row r="63" spans="2:9" ht="12.75">
      <c r="B63" t="s">
        <v>1068</v>
      </c>
      <c r="I63">
        <v>417.14</v>
      </c>
    </row>
    <row r="64" spans="2:9" ht="12.75">
      <c r="B64" t="s">
        <v>1069</v>
      </c>
      <c r="I64">
        <v>1868.56</v>
      </c>
    </row>
    <row r="65" spans="2:9" ht="12.75">
      <c r="B65" t="s">
        <v>1070</v>
      </c>
      <c r="I65">
        <v>417.14</v>
      </c>
    </row>
    <row r="66" spans="2:9" ht="12.75">
      <c r="B66" t="s">
        <v>1071</v>
      </c>
      <c r="I66">
        <v>417.14</v>
      </c>
    </row>
    <row r="67" spans="2:9" ht="12.75">
      <c r="B67" t="s">
        <v>1072</v>
      </c>
      <c r="I67">
        <v>417.14</v>
      </c>
    </row>
    <row r="68" spans="2:9" ht="12.75">
      <c r="B68" t="s">
        <v>1073</v>
      </c>
      <c r="I68">
        <v>417.14</v>
      </c>
    </row>
    <row r="69" spans="2:9" ht="12.75">
      <c r="B69" t="s">
        <v>1074</v>
      </c>
      <c r="I69">
        <v>517.14</v>
      </c>
    </row>
    <row r="70" spans="2:9" ht="12.75">
      <c r="B70" t="s">
        <v>1075</v>
      </c>
      <c r="I70">
        <v>417.14</v>
      </c>
    </row>
    <row r="71" spans="2:9" ht="12.75">
      <c r="B71" t="s">
        <v>1076</v>
      </c>
      <c r="I71">
        <v>417.14</v>
      </c>
    </row>
    <row r="72" spans="2:9" ht="12.75">
      <c r="B72" t="s">
        <v>1077</v>
      </c>
      <c r="I72">
        <v>894.28</v>
      </c>
    </row>
    <row r="73" spans="2:9" ht="12.75">
      <c r="B73" t="s">
        <v>1078</v>
      </c>
      <c r="I73">
        <v>1020</v>
      </c>
    </row>
    <row r="74" spans="2:9" ht="12.75">
      <c r="B74" t="s">
        <v>1079</v>
      </c>
      <c r="I74">
        <v>417.14</v>
      </c>
    </row>
    <row r="75" spans="2:9" ht="12.75">
      <c r="B75" t="s">
        <v>1080</v>
      </c>
      <c r="I75">
        <v>517.14</v>
      </c>
    </row>
    <row r="76" spans="2:9" ht="12.75">
      <c r="B76" t="s">
        <v>1081</v>
      </c>
      <c r="I76">
        <v>834.28</v>
      </c>
    </row>
    <row r="77" spans="2:9" ht="12.75">
      <c r="B77" t="s">
        <v>1082</v>
      </c>
      <c r="I77">
        <v>1178.48</v>
      </c>
    </row>
    <row r="78" spans="2:9" ht="12.75">
      <c r="B78" t="s">
        <v>1083</v>
      </c>
      <c r="I78">
        <v>71087.59</v>
      </c>
    </row>
    <row r="79" spans="2:9" ht="12.75">
      <c r="B79" t="s">
        <v>1084</v>
      </c>
      <c r="I79">
        <v>417.14</v>
      </c>
    </row>
    <row r="80" spans="2:9" ht="12.75">
      <c r="B80" t="s">
        <v>1085</v>
      </c>
      <c r="I80">
        <v>576.14</v>
      </c>
    </row>
    <row r="81" spans="2:9" ht="12.75">
      <c r="B81" t="s">
        <v>1086</v>
      </c>
      <c r="I81">
        <v>1890.12</v>
      </c>
    </row>
    <row r="82" spans="2:9" ht="12.75">
      <c r="B82" t="s">
        <v>1087</v>
      </c>
      <c r="I82">
        <v>540.03</v>
      </c>
    </row>
    <row r="83" spans="2:9" ht="12.75">
      <c r="B83" t="s">
        <v>1088</v>
      </c>
      <c r="I83">
        <v>873.53</v>
      </c>
    </row>
    <row r="84" spans="2:9" ht="12.75">
      <c r="B84" t="s">
        <v>1089</v>
      </c>
      <c r="I84">
        <v>5634.28</v>
      </c>
    </row>
    <row r="85" spans="2:9" ht="12.75">
      <c r="B85" t="s">
        <v>1090</v>
      </c>
      <c r="I85">
        <v>2271.12</v>
      </c>
    </row>
    <row r="86" spans="2:9" ht="12.75">
      <c r="B86" t="s">
        <v>1091</v>
      </c>
      <c r="I86">
        <v>2377.01</v>
      </c>
    </row>
    <row r="87" spans="2:9" ht="12.75">
      <c r="B87" t="s">
        <v>201</v>
      </c>
      <c r="I87">
        <v>5950</v>
      </c>
    </row>
    <row r="88" spans="2:9" ht="12.75">
      <c r="B88" s="20" t="s">
        <v>941</v>
      </c>
      <c r="C88" s="20"/>
      <c r="D88" s="20"/>
      <c r="E88" s="20"/>
      <c r="F88" s="20"/>
      <c r="G88" s="20"/>
      <c r="H88" s="20"/>
      <c r="I88" s="20">
        <f>I25+I27-I29</f>
        <v>164903.92999999993</v>
      </c>
    </row>
    <row r="91" ht="12.75">
      <c r="C91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I74"/>
  <sheetViews>
    <sheetView workbookViewId="0" topLeftCell="A47">
      <selection activeCell="B2" sqref="B2:I74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1000</v>
      </c>
    </row>
    <row r="5" ht="12.75">
      <c r="D5" s="1" t="s">
        <v>886</v>
      </c>
    </row>
    <row r="6" spans="2:9" ht="12.75">
      <c r="B6" t="s">
        <v>894</v>
      </c>
      <c r="I6" s="2">
        <v>80476.34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9696.83</v>
      </c>
    </row>
    <row r="11" spans="2:9" ht="12.75">
      <c r="B11" t="s">
        <v>946</v>
      </c>
      <c r="I11">
        <v>19714.56</v>
      </c>
    </row>
    <row r="12" spans="2:9" ht="12.75">
      <c r="B12" t="s">
        <v>947</v>
      </c>
      <c r="I12">
        <v>7341.55</v>
      </c>
    </row>
    <row r="13" spans="2:9" ht="12.75">
      <c r="B13" t="s">
        <v>889</v>
      </c>
      <c r="I13">
        <v>0</v>
      </c>
    </row>
    <row r="14" spans="2:9" ht="12.75">
      <c r="B14" t="s">
        <v>890</v>
      </c>
      <c r="I14">
        <v>122533.11</v>
      </c>
    </row>
    <row r="15" spans="2:9" ht="12.75">
      <c r="B15" t="s">
        <v>949</v>
      </c>
      <c r="I15">
        <v>20910.35</v>
      </c>
    </row>
    <row r="16" spans="2:9" ht="12.75">
      <c r="B16" t="s">
        <v>891</v>
      </c>
      <c r="I16">
        <v>53752.44</v>
      </c>
    </row>
    <row r="17" spans="2:9" ht="12.75">
      <c r="B17" s="2" t="s">
        <v>892</v>
      </c>
      <c r="I17" s="2">
        <f>SUM(I10:I16)</f>
        <v>233948.84</v>
      </c>
    </row>
    <row r="18" spans="2:9" ht="12.75">
      <c r="B18" t="s">
        <v>893</v>
      </c>
      <c r="I18">
        <v>199831.23</v>
      </c>
    </row>
    <row r="20" spans="2:9" ht="12.75">
      <c r="B20" t="s">
        <v>942</v>
      </c>
      <c r="I20" s="2">
        <f>I6+I17-I18</f>
        <v>114593.94999999998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15871.89</v>
      </c>
    </row>
    <row r="26" spans="2:9" ht="12.75">
      <c r="B26" s="2" t="s">
        <v>897</v>
      </c>
      <c r="I26" s="2">
        <f>I16</f>
        <v>53752.44</v>
      </c>
    </row>
    <row r="28" spans="2:9" ht="12.75">
      <c r="B28" s="2" t="s">
        <v>898</v>
      </c>
      <c r="I28" s="2">
        <f>SUM(I30:I42)</f>
        <v>79154.28</v>
      </c>
    </row>
    <row r="29" ht="12.75">
      <c r="B29" s="2" t="s">
        <v>899</v>
      </c>
    </row>
    <row r="30" spans="2:9" ht="12.75">
      <c r="B30" t="s">
        <v>900</v>
      </c>
      <c r="I30">
        <v>8679.31</v>
      </c>
    </row>
    <row r="31" spans="2:9" ht="12.75">
      <c r="B31" t="s">
        <v>901</v>
      </c>
      <c r="I31">
        <v>1611.19</v>
      </c>
    </row>
    <row r="32" spans="2:9" ht="12.75">
      <c r="B32" t="s">
        <v>902</v>
      </c>
      <c r="I32">
        <v>8343.65</v>
      </c>
    </row>
    <row r="33" spans="2:9" ht="12.75">
      <c r="B33" t="s">
        <v>903</v>
      </c>
      <c r="I33">
        <v>4987.01</v>
      </c>
    </row>
    <row r="34" ht="12.75">
      <c r="B34" t="s">
        <v>904</v>
      </c>
    </row>
    <row r="35" spans="2:9" ht="12.75">
      <c r="B35" t="s">
        <v>905</v>
      </c>
      <c r="I35">
        <v>4843.15</v>
      </c>
    </row>
    <row r="36" spans="2:9" ht="12.75">
      <c r="B36" t="s">
        <v>906</v>
      </c>
      <c r="I36">
        <v>1198.8</v>
      </c>
    </row>
    <row r="37" spans="2:9" ht="12.75">
      <c r="B37" t="s">
        <v>907</v>
      </c>
      <c r="I37">
        <v>8247.74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ht="12.75">
      <c r="B41" t="s">
        <v>935</v>
      </c>
    </row>
    <row r="42" spans="2:9" ht="12.75">
      <c r="B42" t="s">
        <v>899</v>
      </c>
      <c r="I42">
        <f>SUM(I43:I70)</f>
        <v>41243.429999999986</v>
      </c>
    </row>
    <row r="43" spans="2:9" ht="12.75">
      <c r="B43" t="s">
        <v>1032</v>
      </c>
      <c r="I43">
        <v>400</v>
      </c>
    </row>
    <row r="44" spans="2:9" ht="12.75">
      <c r="B44" t="s">
        <v>256</v>
      </c>
      <c r="I44">
        <v>271.93</v>
      </c>
    </row>
    <row r="45" spans="2:9" ht="12.75">
      <c r="B45" t="s">
        <v>257</v>
      </c>
      <c r="I45">
        <v>1081.28</v>
      </c>
    </row>
    <row r="46" spans="2:9" ht="12.75">
      <c r="B46" t="s">
        <v>258</v>
      </c>
      <c r="I46">
        <v>1036.03</v>
      </c>
    </row>
    <row r="47" spans="2:9" ht="12.75">
      <c r="B47" t="s">
        <v>251</v>
      </c>
      <c r="I47">
        <v>172.38</v>
      </c>
    </row>
    <row r="48" spans="2:9" ht="12.75">
      <c r="B48" t="s">
        <v>1038</v>
      </c>
      <c r="I48">
        <v>138.72</v>
      </c>
    </row>
    <row r="49" spans="2:9" ht="12.75">
      <c r="B49" t="s">
        <v>252</v>
      </c>
      <c r="I49">
        <v>271.14</v>
      </c>
    </row>
    <row r="50" spans="2:9" ht="12.75">
      <c r="B50" t="s">
        <v>253</v>
      </c>
      <c r="I50">
        <v>834.28</v>
      </c>
    </row>
    <row r="51" spans="2:9" ht="12.75">
      <c r="B51" t="s">
        <v>1043</v>
      </c>
      <c r="I51">
        <v>24262.43</v>
      </c>
    </row>
    <row r="52" spans="2:9" ht="12.75">
      <c r="B52" t="s">
        <v>1044</v>
      </c>
      <c r="I52">
        <v>166.86</v>
      </c>
    </row>
    <row r="53" spans="2:9" ht="12.75">
      <c r="B53" t="s">
        <v>252</v>
      </c>
      <c r="I53">
        <v>271.14</v>
      </c>
    </row>
    <row r="54" spans="2:9" ht="12.75">
      <c r="B54" t="s">
        <v>254</v>
      </c>
      <c r="I54">
        <v>139.05</v>
      </c>
    </row>
    <row r="55" spans="2:9" ht="12.75">
      <c r="B55" t="s">
        <v>259</v>
      </c>
      <c r="I55">
        <v>1520.42</v>
      </c>
    </row>
    <row r="56" spans="2:9" ht="12.75">
      <c r="B56" t="s">
        <v>260</v>
      </c>
      <c r="I56">
        <v>417.14</v>
      </c>
    </row>
    <row r="57" spans="2:9" ht="12.75">
      <c r="B57" t="s">
        <v>261</v>
      </c>
      <c r="I57">
        <v>834.28</v>
      </c>
    </row>
    <row r="58" spans="2:9" ht="12.75">
      <c r="B58" t="s">
        <v>1054</v>
      </c>
      <c r="I58">
        <v>1001.13</v>
      </c>
    </row>
    <row r="59" spans="2:9" ht="12.75">
      <c r="B59" t="s">
        <v>1038</v>
      </c>
      <c r="I59">
        <v>187.8</v>
      </c>
    </row>
    <row r="60" spans="2:9" ht="12.75">
      <c r="B60" t="s">
        <v>1048</v>
      </c>
      <c r="I60">
        <v>1827.56</v>
      </c>
    </row>
    <row r="61" spans="2:9" ht="12.75">
      <c r="B61" t="s">
        <v>262</v>
      </c>
      <c r="I61">
        <v>2458.82</v>
      </c>
    </row>
    <row r="62" spans="2:9" ht="12.75">
      <c r="B62" t="s">
        <v>1035</v>
      </c>
      <c r="I62">
        <v>222.53</v>
      </c>
    </row>
    <row r="63" spans="2:9" ht="12.75">
      <c r="B63" t="s">
        <v>1036</v>
      </c>
      <c r="I63">
        <v>229.51</v>
      </c>
    </row>
    <row r="64" spans="2:9" ht="12.75">
      <c r="B64" t="s">
        <v>1048</v>
      </c>
      <c r="I64">
        <v>508.57</v>
      </c>
    </row>
    <row r="65" spans="2:9" ht="12.75">
      <c r="B65" t="s">
        <v>1087</v>
      </c>
      <c r="I65">
        <v>472.53</v>
      </c>
    </row>
    <row r="66" spans="2:9" ht="12.75">
      <c r="B66" t="s">
        <v>263</v>
      </c>
      <c r="I66">
        <v>1403.77</v>
      </c>
    </row>
    <row r="67" spans="2:9" ht="12.75">
      <c r="B67" t="s">
        <v>16</v>
      </c>
      <c r="I67">
        <v>111.27</v>
      </c>
    </row>
    <row r="68" spans="2:9" ht="12.75">
      <c r="B68" t="s">
        <v>264</v>
      </c>
      <c r="I68">
        <v>1002.86</v>
      </c>
    </row>
    <row r="71" spans="2:9" ht="12.75">
      <c r="B71" t="s">
        <v>941</v>
      </c>
      <c r="I71" s="20">
        <f>I24+I26-I28</f>
        <v>-9529.949999999997</v>
      </c>
    </row>
    <row r="74" ht="12.75">
      <c r="C74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I84"/>
  <sheetViews>
    <sheetView workbookViewId="0" topLeftCell="A59">
      <selection activeCell="B2" sqref="B2:I84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999</v>
      </c>
    </row>
    <row r="5" ht="12.75">
      <c r="D5" s="1" t="s">
        <v>886</v>
      </c>
    </row>
    <row r="6" spans="2:9" ht="12.75">
      <c r="B6" t="s">
        <v>894</v>
      </c>
      <c r="I6" s="2">
        <v>14287.87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5663.23</v>
      </c>
    </row>
    <row r="11" spans="2:9" ht="12.75">
      <c r="B11" t="s">
        <v>946</v>
      </c>
      <c r="I11">
        <v>11298.65</v>
      </c>
    </row>
    <row r="12" spans="2:9" ht="12.75">
      <c r="B12" t="s">
        <v>947</v>
      </c>
      <c r="I12">
        <v>3129.46</v>
      </c>
    </row>
    <row r="13" spans="2:9" ht="12.75">
      <c r="B13" t="s">
        <v>889</v>
      </c>
      <c r="I13">
        <v>0</v>
      </c>
    </row>
    <row r="14" spans="2:9" ht="12.75">
      <c r="B14" t="s">
        <v>890</v>
      </c>
      <c r="I14">
        <v>89155.11</v>
      </c>
    </row>
    <row r="15" spans="2:9" ht="12.75">
      <c r="B15" t="s">
        <v>949</v>
      </c>
      <c r="I15">
        <v>12249.28</v>
      </c>
    </row>
    <row r="16" spans="2:9" ht="12.75">
      <c r="B16" t="s">
        <v>891</v>
      </c>
      <c r="I16">
        <v>40106.66</v>
      </c>
    </row>
    <row r="17" spans="2:9" ht="12.75">
      <c r="B17" s="2" t="s">
        <v>892</v>
      </c>
      <c r="I17" s="2">
        <f>SUM(I10:I16)</f>
        <v>161602.39</v>
      </c>
    </row>
    <row r="18" spans="2:9" ht="12.75">
      <c r="B18" t="s">
        <v>893</v>
      </c>
      <c r="I18">
        <v>164639.64</v>
      </c>
    </row>
    <row r="20" spans="2:9" ht="12.75">
      <c r="B20" t="s">
        <v>942</v>
      </c>
      <c r="I20" s="2">
        <f>I6+I17-I18</f>
        <v>11250.619999999995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-11828</v>
      </c>
    </row>
    <row r="26" spans="2:9" ht="12.75">
      <c r="B26" s="2" t="s">
        <v>897</v>
      </c>
      <c r="I26" s="2">
        <f>I16</f>
        <v>40106.66</v>
      </c>
    </row>
    <row r="28" spans="2:9" ht="12.75">
      <c r="B28" s="2" t="s">
        <v>898</v>
      </c>
      <c r="I28" s="2">
        <f>SUM(I30:I42)</f>
        <v>109667.41999999998</v>
      </c>
    </row>
    <row r="29" ht="12.75">
      <c r="B29" s="2" t="s">
        <v>899</v>
      </c>
    </row>
    <row r="30" spans="2:9" ht="12.75">
      <c r="B30" t="s">
        <v>900</v>
      </c>
      <c r="I30">
        <v>6299.89</v>
      </c>
    </row>
    <row r="31" spans="2:9" ht="12.75">
      <c r="B31" t="s">
        <v>901</v>
      </c>
      <c r="I31">
        <v>1169.48</v>
      </c>
    </row>
    <row r="32" spans="2:9" ht="12.75">
      <c r="B32" t="s">
        <v>902</v>
      </c>
      <c r="I32">
        <v>6056.24</v>
      </c>
    </row>
    <row r="33" spans="2:9" ht="12.75">
      <c r="B33" t="s">
        <v>903</v>
      </c>
      <c r="I33">
        <v>3619.82</v>
      </c>
    </row>
    <row r="34" ht="12.75">
      <c r="B34" t="s">
        <v>904</v>
      </c>
    </row>
    <row r="35" spans="2:9" ht="12.75">
      <c r="B35" t="s">
        <v>905</v>
      </c>
      <c r="I35">
        <v>3515.41</v>
      </c>
    </row>
    <row r="36" spans="2:9" ht="12.75">
      <c r="B36" t="s">
        <v>906</v>
      </c>
      <c r="I36">
        <v>870.15</v>
      </c>
    </row>
    <row r="37" spans="2:9" ht="12.75">
      <c r="B37" t="s">
        <v>907</v>
      </c>
      <c r="I37">
        <v>5986.63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ht="12.75">
      <c r="B41" t="s">
        <v>935</v>
      </c>
    </row>
    <row r="42" spans="2:9" ht="12.75">
      <c r="B42" t="s">
        <v>899</v>
      </c>
      <c r="I42">
        <f>SUM(I43:I80)</f>
        <v>82149.79999999997</v>
      </c>
    </row>
    <row r="43" spans="2:9" ht="12.75">
      <c r="B43" t="s">
        <v>1032</v>
      </c>
      <c r="I43">
        <v>400</v>
      </c>
    </row>
    <row r="44" spans="2:9" ht="12.75">
      <c r="B44" t="s">
        <v>206</v>
      </c>
      <c r="I44">
        <v>8250</v>
      </c>
    </row>
    <row r="45" spans="2:9" ht="12.75">
      <c r="B45" t="s">
        <v>1036</v>
      </c>
      <c r="I45">
        <v>159.98</v>
      </c>
    </row>
    <row r="46" spans="2:9" ht="12.75">
      <c r="B46" t="s">
        <v>265</v>
      </c>
      <c r="I46">
        <v>467.14</v>
      </c>
    </row>
    <row r="47" spans="2:9" ht="12.75">
      <c r="B47" t="s">
        <v>266</v>
      </c>
      <c r="I47">
        <v>208.57</v>
      </c>
    </row>
    <row r="48" spans="2:9" ht="12.75">
      <c r="B48" t="s">
        <v>267</v>
      </c>
      <c r="I48">
        <v>834.28</v>
      </c>
    </row>
    <row r="49" spans="2:9" ht="12.75">
      <c r="B49" t="s">
        <v>1094</v>
      </c>
      <c r="I49">
        <v>29358</v>
      </c>
    </row>
    <row r="50" spans="2:9" ht="12.75">
      <c r="B50" t="s">
        <v>258</v>
      </c>
      <c r="I50">
        <v>1135.03</v>
      </c>
    </row>
    <row r="51" spans="2:9" ht="12.75">
      <c r="B51" t="s">
        <v>251</v>
      </c>
      <c r="I51">
        <v>172.38</v>
      </c>
    </row>
    <row r="52" spans="2:9" ht="12.75">
      <c r="B52" t="s">
        <v>268</v>
      </c>
      <c r="I52">
        <v>526.54</v>
      </c>
    </row>
    <row r="53" spans="2:9" ht="12.75">
      <c r="B53" t="s">
        <v>269</v>
      </c>
      <c r="I53">
        <v>526.54</v>
      </c>
    </row>
    <row r="54" spans="2:9" ht="12.75">
      <c r="B54" t="s">
        <v>1036</v>
      </c>
      <c r="I54">
        <v>229.43</v>
      </c>
    </row>
    <row r="55" spans="2:9" ht="12.75">
      <c r="B55" t="s">
        <v>270</v>
      </c>
      <c r="I55">
        <v>5520.8</v>
      </c>
    </row>
    <row r="56" spans="2:9" ht="12.75">
      <c r="B56" t="s">
        <v>252</v>
      </c>
      <c r="I56">
        <v>1793.7</v>
      </c>
    </row>
    <row r="57" spans="2:9" ht="12.75">
      <c r="B57" t="s">
        <v>271</v>
      </c>
      <c r="I57">
        <v>417.14</v>
      </c>
    </row>
    <row r="58" spans="2:9" ht="12.75">
      <c r="B58" t="s">
        <v>1065</v>
      </c>
      <c r="I58">
        <v>235.68</v>
      </c>
    </row>
    <row r="59" spans="2:9" ht="12.75">
      <c r="B59" t="s">
        <v>253</v>
      </c>
      <c r="I59">
        <v>834.28</v>
      </c>
    </row>
    <row r="60" spans="2:9" ht="12.75">
      <c r="B60" t="s">
        <v>272</v>
      </c>
      <c r="I60">
        <v>2490.12</v>
      </c>
    </row>
    <row r="61" spans="2:9" ht="12.75">
      <c r="B61" t="s">
        <v>273</v>
      </c>
      <c r="I61">
        <v>786.14</v>
      </c>
    </row>
    <row r="62" spans="2:9" ht="12.75">
      <c r="B62" t="s">
        <v>254</v>
      </c>
      <c r="I62">
        <v>139.05</v>
      </c>
    </row>
    <row r="63" spans="2:9" ht="12.75">
      <c r="B63" t="s">
        <v>1098</v>
      </c>
      <c r="I63">
        <v>117.86</v>
      </c>
    </row>
    <row r="64" spans="2:9" ht="12.75">
      <c r="B64" t="s">
        <v>274</v>
      </c>
      <c r="I64">
        <v>104.28</v>
      </c>
    </row>
    <row r="65" spans="2:9" ht="12.75">
      <c r="B65" t="s">
        <v>275</v>
      </c>
      <c r="I65">
        <v>3536.6</v>
      </c>
    </row>
    <row r="66" spans="2:9" ht="12.75">
      <c r="B66" t="s">
        <v>276</v>
      </c>
      <c r="I66">
        <v>3780.24</v>
      </c>
    </row>
    <row r="67" spans="2:9" ht="12.75">
      <c r="B67" t="s">
        <v>1054</v>
      </c>
      <c r="I67">
        <v>1001.13</v>
      </c>
    </row>
    <row r="68" spans="2:9" ht="12.75">
      <c r="B68" t="s">
        <v>277</v>
      </c>
      <c r="I68">
        <v>5363.86</v>
      </c>
    </row>
    <row r="69" spans="2:9" ht="12.75">
      <c r="B69" t="s">
        <v>278</v>
      </c>
      <c r="I69">
        <v>4311.84</v>
      </c>
    </row>
    <row r="70" spans="2:9" ht="12.75">
      <c r="B70" t="s">
        <v>41</v>
      </c>
      <c r="I70">
        <v>1890.12</v>
      </c>
    </row>
    <row r="71" spans="2:9" ht="12.75">
      <c r="B71" t="s">
        <v>262</v>
      </c>
      <c r="I71">
        <v>4355.81</v>
      </c>
    </row>
    <row r="72" spans="2:9" ht="12.75">
      <c r="B72" t="s">
        <v>1035</v>
      </c>
      <c r="I72">
        <v>222.53</v>
      </c>
    </row>
    <row r="73" spans="2:9" ht="12.75">
      <c r="B73" t="s">
        <v>1036</v>
      </c>
      <c r="I73">
        <v>222.15</v>
      </c>
    </row>
    <row r="74" spans="2:9" ht="12.75">
      <c r="B74" t="s">
        <v>272</v>
      </c>
      <c r="I74">
        <v>1993.89</v>
      </c>
    </row>
    <row r="75" spans="2:9" ht="12.75">
      <c r="B75" t="s">
        <v>279</v>
      </c>
      <c r="I75">
        <v>472.53</v>
      </c>
    </row>
    <row r="76" spans="2:9" ht="12.75">
      <c r="B76" t="s">
        <v>1036</v>
      </c>
      <c r="I76">
        <v>41.71</v>
      </c>
    </row>
    <row r="77" spans="2:9" ht="12.75">
      <c r="B77" t="s">
        <v>16</v>
      </c>
      <c r="I77">
        <v>125.23</v>
      </c>
    </row>
    <row r="78" spans="2:9" ht="12.75">
      <c r="B78" t="s">
        <v>1038</v>
      </c>
      <c r="I78">
        <v>125.22</v>
      </c>
    </row>
    <row r="81" spans="2:9" ht="12.75">
      <c r="B81" t="s">
        <v>941</v>
      </c>
      <c r="I81" s="2">
        <f>I24+I26-I28</f>
        <v>-81388.75999999998</v>
      </c>
    </row>
    <row r="84" ht="12.75">
      <c r="C84" t="s">
        <v>198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K56"/>
  <sheetViews>
    <sheetView workbookViewId="0" topLeftCell="A41">
      <selection activeCell="F66" sqref="F66"/>
    </sheetView>
  </sheetViews>
  <sheetFormatPr defaultColWidth="9.140625" defaultRowHeight="12.75"/>
  <sheetData>
    <row r="1" ht="12.75">
      <c r="D1" s="1" t="s">
        <v>884</v>
      </c>
    </row>
    <row r="2" ht="12.75">
      <c r="D2" s="1" t="s">
        <v>939</v>
      </c>
    </row>
    <row r="3" ht="12.75">
      <c r="D3" s="1" t="s">
        <v>997</v>
      </c>
    </row>
    <row r="4" ht="12.75">
      <c r="D4" s="1" t="s">
        <v>886</v>
      </c>
    </row>
    <row r="5" spans="2:9" ht="12.75">
      <c r="B5" t="s">
        <v>998</v>
      </c>
      <c r="I5" s="2">
        <v>210988.81</v>
      </c>
    </row>
    <row r="6" spans="2:3" ht="12.75">
      <c r="B6" s="2" t="s">
        <v>887</v>
      </c>
      <c r="C6" s="2"/>
    </row>
    <row r="7" spans="2:9" ht="12.75">
      <c r="B7" t="s">
        <v>888</v>
      </c>
      <c r="I7">
        <v>38976.72</v>
      </c>
    </row>
    <row r="8" spans="2:9" ht="12.75">
      <c r="B8" t="s">
        <v>946</v>
      </c>
      <c r="I8">
        <v>85935.73</v>
      </c>
    </row>
    <row r="9" spans="2:9" ht="12.75">
      <c r="B9" t="s">
        <v>947</v>
      </c>
      <c r="I9">
        <v>6594.92</v>
      </c>
    </row>
    <row r="10" spans="2:9" ht="12.75">
      <c r="B10" t="s">
        <v>889</v>
      </c>
      <c r="I10">
        <v>2794.32</v>
      </c>
    </row>
    <row r="11" spans="2:9" ht="12.75">
      <c r="B11" t="s">
        <v>890</v>
      </c>
      <c r="I11">
        <v>395917.5</v>
      </c>
    </row>
    <row r="12" spans="2:9" ht="12.75">
      <c r="B12" t="s">
        <v>949</v>
      </c>
      <c r="I12">
        <v>141382.14</v>
      </c>
    </row>
    <row r="13" spans="2:9" ht="12.75">
      <c r="B13" t="s">
        <v>891</v>
      </c>
      <c r="I13">
        <v>177705.02</v>
      </c>
    </row>
    <row r="14" spans="2:9" ht="12.75">
      <c r="B14" s="2" t="s">
        <v>892</v>
      </c>
      <c r="I14" s="2">
        <f>SUM(I7:I13)</f>
        <v>849306.35</v>
      </c>
    </row>
    <row r="15" spans="2:9" ht="12.75">
      <c r="B15" t="s">
        <v>893</v>
      </c>
      <c r="I15">
        <v>799624.57</v>
      </c>
    </row>
    <row r="17" spans="2:9" ht="12.75">
      <c r="B17" t="s">
        <v>942</v>
      </c>
      <c r="I17" s="2">
        <f>I5+I14-I15</f>
        <v>260670.58999999997</v>
      </c>
    </row>
    <row r="19" spans="2:4" ht="12.75">
      <c r="B19" s="2" t="s">
        <v>895</v>
      </c>
      <c r="C19" s="2"/>
      <c r="D19" s="2"/>
    </row>
    <row r="20" spans="2:4" ht="12.75">
      <c r="B20" s="2"/>
      <c r="C20" s="2"/>
      <c r="D20" s="2"/>
    </row>
    <row r="21" spans="2:11" ht="12.75">
      <c r="B21" s="2" t="s">
        <v>943</v>
      </c>
      <c r="C21" s="2"/>
      <c r="D21" s="2"/>
      <c r="I21">
        <v>47526.63</v>
      </c>
      <c r="K21">
        <v>47526.63</v>
      </c>
    </row>
    <row r="23" spans="2:9" ht="12.75">
      <c r="B23" s="2" t="s">
        <v>897</v>
      </c>
      <c r="I23" s="2">
        <f>I13</f>
        <v>177705.02</v>
      </c>
    </row>
    <row r="25" spans="2:9" ht="12.75">
      <c r="B25" s="2" t="s">
        <v>898</v>
      </c>
      <c r="I25" s="2">
        <f>SUM(I27:I39)</f>
        <v>145048.73</v>
      </c>
    </row>
    <row r="26" ht="12.75">
      <c r="B26" s="2" t="s">
        <v>899</v>
      </c>
    </row>
    <row r="27" spans="2:9" ht="12.75">
      <c r="B27" t="s">
        <v>900</v>
      </c>
      <c r="I27">
        <v>27915.85</v>
      </c>
    </row>
    <row r="28" spans="2:9" ht="12.75">
      <c r="B28" t="s">
        <v>901</v>
      </c>
      <c r="I28">
        <v>5182.16</v>
      </c>
    </row>
    <row r="29" spans="2:9" ht="12.75">
      <c r="B29" t="s">
        <v>902</v>
      </c>
      <c r="I29">
        <v>26836.23</v>
      </c>
    </row>
    <row r="30" spans="2:9" ht="12.75">
      <c r="B30" t="s">
        <v>903</v>
      </c>
      <c r="I30">
        <v>16040.04</v>
      </c>
    </row>
    <row r="31" ht="12.75">
      <c r="B31" t="s">
        <v>904</v>
      </c>
    </row>
    <row r="32" spans="2:9" ht="12.75">
      <c r="B32" t="s">
        <v>905</v>
      </c>
      <c r="I32">
        <v>15577.35</v>
      </c>
    </row>
    <row r="33" spans="2:9" ht="12.75">
      <c r="B33" t="s">
        <v>906</v>
      </c>
      <c r="I33">
        <v>3855.78</v>
      </c>
    </row>
    <row r="34" spans="2:9" ht="12.75">
      <c r="B34" t="s">
        <v>907</v>
      </c>
      <c r="I34">
        <v>26527.77</v>
      </c>
    </row>
    <row r="35" ht="12.75">
      <c r="B35" t="s">
        <v>908</v>
      </c>
    </row>
    <row r="36" ht="12.75">
      <c r="B36" t="s">
        <v>909</v>
      </c>
    </row>
    <row r="37" ht="12.75">
      <c r="B37" t="s">
        <v>934</v>
      </c>
    </row>
    <row r="38" ht="12.75">
      <c r="B38" t="s">
        <v>935</v>
      </c>
    </row>
    <row r="39" spans="2:9" ht="12.75">
      <c r="B39" t="s">
        <v>899</v>
      </c>
      <c r="I39">
        <f>SUM(I40:I53)</f>
        <v>23113.55</v>
      </c>
    </row>
    <row r="40" spans="2:9" ht="12.75">
      <c r="B40" t="s">
        <v>1032</v>
      </c>
      <c r="I40">
        <v>400</v>
      </c>
    </row>
    <row r="41" spans="2:9" ht="12.75">
      <c r="B41" t="s">
        <v>1037</v>
      </c>
      <c r="I41">
        <v>667.42</v>
      </c>
    </row>
    <row r="42" spans="2:9" ht="12.75">
      <c r="B42" t="s">
        <v>280</v>
      </c>
      <c r="I42">
        <v>507.14</v>
      </c>
    </row>
    <row r="43" spans="2:9" ht="12.75">
      <c r="B43" t="s">
        <v>281</v>
      </c>
      <c r="I43">
        <v>2122.97</v>
      </c>
    </row>
    <row r="44" spans="2:9" ht="12.75">
      <c r="B44" t="s">
        <v>282</v>
      </c>
      <c r="I44">
        <v>5448.8</v>
      </c>
    </row>
    <row r="45" spans="2:9" ht="12.75">
      <c r="B45" t="s">
        <v>1065</v>
      </c>
      <c r="I45">
        <v>1309.82</v>
      </c>
    </row>
    <row r="46" spans="2:9" ht="12.75">
      <c r="B46" t="s">
        <v>1044</v>
      </c>
      <c r="I46">
        <v>166.86</v>
      </c>
    </row>
    <row r="47" spans="2:9" ht="12.75">
      <c r="B47" t="s">
        <v>1054</v>
      </c>
      <c r="I47">
        <v>1001.13</v>
      </c>
    </row>
    <row r="48" spans="2:9" ht="12.75">
      <c r="B48" t="s">
        <v>283</v>
      </c>
      <c r="I48">
        <v>945.06</v>
      </c>
    </row>
    <row r="49" spans="2:9" ht="12.75">
      <c r="B49" t="s">
        <v>284</v>
      </c>
      <c r="I49">
        <v>2983.28</v>
      </c>
    </row>
    <row r="50" spans="2:9" ht="12.75">
      <c r="B50" t="s">
        <v>143</v>
      </c>
      <c r="I50">
        <v>3901.9</v>
      </c>
    </row>
    <row r="51" spans="2:9" ht="12.75">
      <c r="B51" t="s">
        <v>285</v>
      </c>
      <c r="I51">
        <v>625.71</v>
      </c>
    </row>
    <row r="52" spans="2:9" ht="12.75">
      <c r="B52" t="s">
        <v>1035</v>
      </c>
      <c r="I52">
        <v>3033.46</v>
      </c>
    </row>
    <row r="54" spans="2:9" ht="12.75">
      <c r="B54" t="s">
        <v>941</v>
      </c>
      <c r="I54" s="2">
        <f>I21+I23-I25</f>
        <v>80182.91999999998</v>
      </c>
    </row>
    <row r="56" ht="12.75">
      <c r="C56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K72"/>
  <sheetViews>
    <sheetView workbookViewId="0" topLeftCell="A45">
      <selection activeCell="L67" sqref="L67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996</v>
      </c>
    </row>
    <row r="5" ht="12.75">
      <c r="D5" s="1" t="s">
        <v>886</v>
      </c>
    </row>
    <row r="6" spans="2:9" ht="12.75">
      <c r="B6" t="s">
        <v>894</v>
      </c>
      <c r="I6" s="2">
        <v>18006.89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13068.7</v>
      </c>
    </row>
    <row r="11" spans="2:9" ht="12.75">
      <c r="B11" t="s">
        <v>946</v>
      </c>
      <c r="I11">
        <v>26149.57</v>
      </c>
    </row>
    <row r="12" spans="2:9" ht="12.75">
      <c r="B12" t="s">
        <v>947</v>
      </c>
      <c r="I12">
        <v>1287.78</v>
      </c>
    </row>
    <row r="13" spans="2:9" ht="12.75">
      <c r="B13" t="s">
        <v>889</v>
      </c>
      <c r="I13">
        <v>835.32</v>
      </c>
    </row>
    <row r="14" spans="2:9" ht="12.75">
      <c r="B14" t="s">
        <v>890</v>
      </c>
      <c r="I14">
        <v>127314.88</v>
      </c>
    </row>
    <row r="15" spans="2:9" ht="12.75">
      <c r="B15" t="s">
        <v>949</v>
      </c>
      <c r="I15">
        <v>33754.63</v>
      </c>
    </row>
    <row r="16" spans="2:9" ht="12.75">
      <c r="B16" t="s">
        <v>891</v>
      </c>
      <c r="I16">
        <v>57453.23</v>
      </c>
    </row>
    <row r="17" spans="2:9" ht="12.75">
      <c r="B17" s="2" t="s">
        <v>892</v>
      </c>
      <c r="I17" s="2">
        <f>SUM(I10:I16)</f>
        <v>259864.11000000002</v>
      </c>
    </row>
    <row r="18" spans="2:9" ht="12.75">
      <c r="B18" t="s">
        <v>893</v>
      </c>
      <c r="I18">
        <v>267043.15</v>
      </c>
    </row>
    <row r="20" spans="2:9" ht="12.75">
      <c r="B20" t="s">
        <v>942</v>
      </c>
      <c r="I20" s="2">
        <f>I6+I17-I18</f>
        <v>10827.849999999977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11" ht="12.75">
      <c r="B24" s="2" t="s">
        <v>943</v>
      </c>
      <c r="C24" s="2"/>
      <c r="D24" s="2"/>
      <c r="I24">
        <v>32155.46</v>
      </c>
      <c r="K24">
        <v>32155.46</v>
      </c>
    </row>
    <row r="26" spans="2:9" ht="12.75">
      <c r="B26" s="2" t="s">
        <v>897</v>
      </c>
      <c r="I26" s="2">
        <f>I16</f>
        <v>57453.23</v>
      </c>
    </row>
    <row r="28" spans="2:9" ht="12.75">
      <c r="B28" s="2" t="s">
        <v>897</v>
      </c>
      <c r="I28" s="2">
        <f>SUM(I32:I44)</f>
        <v>127642.29999999999</v>
      </c>
    </row>
    <row r="30" ht="12.75">
      <c r="B30" s="2" t="s">
        <v>898</v>
      </c>
    </row>
    <row r="31" ht="12.75">
      <c r="B31" s="2" t="s">
        <v>899</v>
      </c>
    </row>
    <row r="32" spans="2:9" ht="12.75">
      <c r="B32" t="s">
        <v>900</v>
      </c>
      <c r="I32">
        <v>9024.66</v>
      </c>
    </row>
    <row r="33" spans="2:9" ht="12.75">
      <c r="B33" t="s">
        <v>901</v>
      </c>
      <c r="I33">
        <v>1675.3</v>
      </c>
    </row>
    <row r="34" spans="2:9" ht="12.75">
      <c r="B34" t="s">
        <v>902</v>
      </c>
      <c r="I34">
        <v>8675.64</v>
      </c>
    </row>
    <row r="35" spans="2:9" ht="12.75">
      <c r="B35" t="s">
        <v>903</v>
      </c>
      <c r="I35">
        <v>5185.44</v>
      </c>
    </row>
    <row r="36" ht="12.75">
      <c r="B36" t="s">
        <v>904</v>
      </c>
    </row>
    <row r="37" spans="2:9" ht="12.75">
      <c r="B37" t="s">
        <v>905</v>
      </c>
      <c r="I37">
        <v>5035.86</v>
      </c>
    </row>
    <row r="38" spans="2:9" ht="12.75">
      <c r="B38" t="s">
        <v>906</v>
      </c>
      <c r="I38">
        <v>1246.5</v>
      </c>
    </row>
    <row r="39" spans="2:9" ht="12.75">
      <c r="B39" t="s">
        <v>907</v>
      </c>
      <c r="I39">
        <v>8575.92</v>
      </c>
    </row>
    <row r="40" ht="12.75">
      <c r="B40" t="s">
        <v>908</v>
      </c>
    </row>
    <row r="41" ht="12.75">
      <c r="B41" t="s">
        <v>909</v>
      </c>
    </row>
    <row r="42" ht="12.75">
      <c r="B42" t="s">
        <v>934</v>
      </c>
    </row>
    <row r="43" ht="12.75">
      <c r="B43" t="s">
        <v>935</v>
      </c>
    </row>
    <row r="44" spans="2:9" ht="12.75">
      <c r="B44" t="s">
        <v>899</v>
      </c>
      <c r="I44">
        <f>SUM(I45:I69)</f>
        <v>88222.98</v>
      </c>
    </row>
    <row r="45" spans="2:9" ht="12.75">
      <c r="B45" t="s">
        <v>1032</v>
      </c>
      <c r="I45">
        <v>400</v>
      </c>
    </row>
    <row r="46" spans="2:9" ht="12.75">
      <c r="B46" t="s">
        <v>286</v>
      </c>
      <c r="I46">
        <v>3337.12</v>
      </c>
    </row>
    <row r="47" spans="2:9" ht="12.75">
      <c r="B47" t="s">
        <v>157</v>
      </c>
      <c r="I47">
        <v>1668.56</v>
      </c>
    </row>
    <row r="48" spans="2:9" ht="12.75">
      <c r="B48" t="s">
        <v>287</v>
      </c>
      <c r="I48">
        <v>2766.12</v>
      </c>
    </row>
    <row r="49" spans="2:9" ht="12.75">
      <c r="B49" t="s">
        <v>288</v>
      </c>
      <c r="I49">
        <v>3780.24</v>
      </c>
    </row>
    <row r="50" spans="2:9" ht="12.75">
      <c r="B50" t="s">
        <v>210</v>
      </c>
      <c r="I50">
        <v>9166.28</v>
      </c>
    </row>
    <row r="51" spans="2:9" ht="12.75">
      <c r="B51" t="s">
        <v>289</v>
      </c>
      <c r="I51">
        <v>1535.71</v>
      </c>
    </row>
    <row r="52" spans="2:9" ht="12.75">
      <c r="B52" t="s">
        <v>150</v>
      </c>
      <c r="I52">
        <v>208.57</v>
      </c>
    </row>
    <row r="53" spans="2:9" ht="12.75">
      <c r="B53" t="s">
        <v>1038</v>
      </c>
      <c r="I53">
        <v>197.5</v>
      </c>
    </row>
    <row r="54" spans="2:9" ht="12.75">
      <c r="B54" t="s">
        <v>1036</v>
      </c>
      <c r="I54">
        <v>212</v>
      </c>
    </row>
    <row r="55" spans="2:9" ht="12.75">
      <c r="B55" t="s">
        <v>150</v>
      </c>
      <c r="I55">
        <v>417.14</v>
      </c>
    </row>
    <row r="56" spans="2:9" ht="12.75">
      <c r="B56" t="s">
        <v>1065</v>
      </c>
      <c r="I56">
        <v>235.68</v>
      </c>
    </row>
    <row r="57" spans="2:9" ht="12.75">
      <c r="B57" t="s">
        <v>290</v>
      </c>
      <c r="I57">
        <v>3337.12</v>
      </c>
    </row>
    <row r="58" spans="2:9" ht="12.75">
      <c r="B58" t="s">
        <v>1044</v>
      </c>
      <c r="I58">
        <v>166.86</v>
      </c>
    </row>
    <row r="59" spans="2:9" ht="12.75">
      <c r="B59" t="s">
        <v>1054</v>
      </c>
      <c r="I59">
        <v>1001.13</v>
      </c>
    </row>
    <row r="60" spans="2:9" ht="12.75">
      <c r="B60" t="s">
        <v>1038</v>
      </c>
      <c r="I60">
        <v>187.8</v>
      </c>
    </row>
    <row r="61" spans="2:9" ht="12.75">
      <c r="B61" t="s">
        <v>291</v>
      </c>
      <c r="I61">
        <v>3717.14</v>
      </c>
    </row>
    <row r="62" spans="2:9" ht="12.75">
      <c r="B62" t="s">
        <v>292</v>
      </c>
      <c r="I62">
        <v>3780.24</v>
      </c>
    </row>
    <row r="63" spans="2:9" ht="12.75">
      <c r="B63" t="s">
        <v>1114</v>
      </c>
      <c r="I63">
        <v>1890.12</v>
      </c>
    </row>
    <row r="64" spans="2:9" ht="12.75">
      <c r="B64" t="s">
        <v>293</v>
      </c>
      <c r="I64">
        <v>1953.67</v>
      </c>
    </row>
    <row r="65" spans="2:9" ht="12.75">
      <c r="B65" t="s">
        <v>48</v>
      </c>
      <c r="I65">
        <v>603.42</v>
      </c>
    </row>
    <row r="66" spans="2:9" ht="12.75">
      <c r="B66" t="s">
        <v>47</v>
      </c>
      <c r="I66">
        <v>43171.42</v>
      </c>
    </row>
    <row r="67" spans="2:9" ht="12.75">
      <c r="B67" t="s">
        <v>294</v>
      </c>
      <c r="I67">
        <v>3900</v>
      </c>
    </row>
    <row r="68" spans="2:9" ht="12.75">
      <c r="B68" t="s">
        <v>295</v>
      </c>
      <c r="I68">
        <v>589.14</v>
      </c>
    </row>
    <row r="70" spans="2:9" ht="12.75">
      <c r="B70" t="s">
        <v>941</v>
      </c>
      <c r="I70" s="2">
        <f>I24+I26-I28</f>
        <v>-38033.609999999986</v>
      </c>
    </row>
    <row r="72" ht="12.75">
      <c r="B72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I87"/>
  <sheetViews>
    <sheetView workbookViewId="0" topLeftCell="A71">
      <selection activeCell="E99" sqref="E99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995</v>
      </c>
    </row>
    <row r="5" ht="12.75">
      <c r="D5" s="1" t="s">
        <v>886</v>
      </c>
    </row>
    <row r="6" spans="2:9" ht="12.75">
      <c r="B6" t="s">
        <v>894</v>
      </c>
      <c r="I6" s="2">
        <v>62467.33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33840.03</v>
      </c>
    </row>
    <row r="11" spans="2:9" ht="12.75">
      <c r="B11" t="s">
        <v>946</v>
      </c>
      <c r="I11">
        <v>67513.11</v>
      </c>
    </row>
    <row r="12" spans="2:9" ht="12.75">
      <c r="B12" t="s">
        <v>947</v>
      </c>
      <c r="I12">
        <v>28351</v>
      </c>
    </row>
    <row r="13" spans="2:9" ht="12.75">
      <c r="B13" t="s">
        <v>889</v>
      </c>
      <c r="I13">
        <v>829.2</v>
      </c>
    </row>
    <row r="14" spans="2:9" ht="12.75">
      <c r="B14" t="s">
        <v>890</v>
      </c>
      <c r="I14">
        <v>387124.5</v>
      </c>
    </row>
    <row r="15" spans="2:9" ht="12.75">
      <c r="B15" t="s">
        <v>949</v>
      </c>
      <c r="I15">
        <v>71451.16</v>
      </c>
    </row>
    <row r="16" spans="2:9" ht="12.75">
      <c r="B16" t="s">
        <v>891</v>
      </c>
      <c r="I16">
        <v>179361.57</v>
      </c>
    </row>
    <row r="18" spans="2:9" ht="12.75">
      <c r="B18" s="2" t="s">
        <v>892</v>
      </c>
      <c r="I18" s="2">
        <f>SUM(I10:I17)</f>
        <v>768470.5700000001</v>
      </c>
    </row>
    <row r="19" spans="2:9" ht="12.75">
      <c r="B19" t="s">
        <v>893</v>
      </c>
      <c r="I19">
        <v>768517.18</v>
      </c>
    </row>
    <row r="20" spans="2:9" ht="12.75">
      <c r="B20" t="s">
        <v>952</v>
      </c>
      <c r="I20">
        <v>7836.45</v>
      </c>
    </row>
    <row r="21" spans="2:9" ht="12.75">
      <c r="B21" t="s">
        <v>942</v>
      </c>
      <c r="I21" s="2">
        <f>I6+I18-I19</f>
        <v>62420.71999999997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9" ht="12.75">
      <c r="B25" s="2" t="s">
        <v>943</v>
      </c>
      <c r="C25" s="2"/>
      <c r="D25" s="2"/>
      <c r="I25">
        <v>-2077.67</v>
      </c>
    </row>
    <row r="27" spans="2:9" ht="12.75">
      <c r="B27" s="2" t="s">
        <v>535</v>
      </c>
      <c r="I27" s="2">
        <f>I16+I20</f>
        <v>187198.02000000002</v>
      </c>
    </row>
    <row r="29" spans="2:9" ht="12.75">
      <c r="B29" s="2" t="s">
        <v>898</v>
      </c>
      <c r="I29" s="2">
        <f>SUM(I31:I43)</f>
        <v>213606.36000000004</v>
      </c>
    </row>
    <row r="30" ht="12.75">
      <c r="B30" s="2" t="s">
        <v>899</v>
      </c>
    </row>
    <row r="31" spans="2:9" ht="12.75">
      <c r="B31" t="s">
        <v>900</v>
      </c>
      <c r="I31">
        <v>28091.13</v>
      </c>
    </row>
    <row r="32" spans="2:9" ht="12.75">
      <c r="B32" t="s">
        <v>901</v>
      </c>
      <c r="I32">
        <v>5214.71</v>
      </c>
    </row>
    <row r="33" spans="2:9" ht="12.75">
      <c r="B33" t="s">
        <v>902</v>
      </c>
      <c r="I33">
        <v>27004.73</v>
      </c>
    </row>
    <row r="34" spans="2:9" ht="12.75">
      <c r="B34" t="s">
        <v>903</v>
      </c>
      <c r="I34">
        <v>16140.76</v>
      </c>
    </row>
    <row r="35" ht="12.75">
      <c r="B35" t="s">
        <v>904</v>
      </c>
    </row>
    <row r="36" spans="2:9" ht="12.75">
      <c r="B36" t="s">
        <v>905</v>
      </c>
      <c r="I36">
        <v>15675.16</v>
      </c>
    </row>
    <row r="37" spans="2:9" ht="12.75">
      <c r="B37" t="s">
        <v>906</v>
      </c>
      <c r="I37">
        <v>3879.99</v>
      </c>
    </row>
    <row r="38" spans="2:9" ht="12.75">
      <c r="B38" t="s">
        <v>907</v>
      </c>
      <c r="I38">
        <v>26694.33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ht="12.75">
      <c r="B42" t="s">
        <v>935</v>
      </c>
    </row>
    <row r="43" spans="2:9" ht="12.75">
      <c r="B43" t="s">
        <v>899</v>
      </c>
      <c r="I43">
        <f>SUM(I44:I83)</f>
        <v>90905.55000000003</v>
      </c>
    </row>
    <row r="44" spans="2:9" ht="12.75">
      <c r="B44" t="s">
        <v>1032</v>
      </c>
      <c r="I44">
        <v>750</v>
      </c>
    </row>
    <row r="45" spans="2:9" ht="12.75">
      <c r="B45" t="s">
        <v>296</v>
      </c>
      <c r="I45">
        <v>3356.81</v>
      </c>
    </row>
    <row r="46" spans="2:9" ht="12.75">
      <c r="B46" t="s">
        <v>297</v>
      </c>
      <c r="I46">
        <v>5005.68</v>
      </c>
    </row>
    <row r="47" spans="2:9" ht="12.75">
      <c r="B47" t="s">
        <v>298</v>
      </c>
      <c r="I47">
        <v>3780.24</v>
      </c>
    </row>
    <row r="48" spans="2:9" ht="12.75">
      <c r="B48" t="s">
        <v>299</v>
      </c>
      <c r="I48">
        <v>4540.24</v>
      </c>
    </row>
    <row r="49" spans="2:9" ht="12.75">
      <c r="B49" t="s">
        <v>1037</v>
      </c>
      <c r="I49">
        <v>667.42</v>
      </c>
    </row>
    <row r="50" spans="2:9" ht="12.75">
      <c r="B50" t="s">
        <v>300</v>
      </c>
      <c r="I50">
        <v>1890.12</v>
      </c>
    </row>
    <row r="51" spans="2:9" ht="12.75">
      <c r="B51" t="s">
        <v>301</v>
      </c>
      <c r="I51">
        <v>3337.12</v>
      </c>
    </row>
    <row r="52" spans="2:9" ht="12.75">
      <c r="B52" t="s">
        <v>302</v>
      </c>
      <c r="I52">
        <v>8393.24</v>
      </c>
    </row>
    <row r="53" spans="2:9" ht="12.75">
      <c r="B53" t="s">
        <v>1038</v>
      </c>
      <c r="I53">
        <v>8515.87</v>
      </c>
    </row>
    <row r="54" spans="2:9" ht="12.75">
      <c r="B54" t="s">
        <v>303</v>
      </c>
      <c r="I54">
        <v>1493.59</v>
      </c>
    </row>
    <row r="55" spans="2:9" ht="12.75">
      <c r="B55" t="s">
        <v>304</v>
      </c>
      <c r="I55">
        <v>2942.98</v>
      </c>
    </row>
    <row r="56" spans="2:9" ht="12.75">
      <c r="B56" t="s">
        <v>305</v>
      </c>
      <c r="I56">
        <v>3780.24</v>
      </c>
    </row>
    <row r="57" spans="2:9" ht="12.75">
      <c r="B57" t="s">
        <v>306</v>
      </c>
      <c r="I57">
        <v>2616.32</v>
      </c>
    </row>
    <row r="58" spans="2:9" ht="12.75">
      <c r="B58" t="s">
        <v>307</v>
      </c>
      <c r="I58">
        <v>1653.86</v>
      </c>
    </row>
    <row r="59" spans="2:9" ht="12.75">
      <c r="B59" t="s">
        <v>308</v>
      </c>
      <c r="I59">
        <v>417.14</v>
      </c>
    </row>
    <row r="60" spans="2:9" ht="12.75">
      <c r="B60" t="s">
        <v>309</v>
      </c>
      <c r="I60">
        <v>1668.56</v>
      </c>
    </row>
    <row r="61" spans="2:9" ht="12.75">
      <c r="B61" t="s">
        <v>1065</v>
      </c>
      <c r="I61">
        <v>235.68</v>
      </c>
    </row>
    <row r="62" spans="2:9" ht="12.75">
      <c r="B62" t="s">
        <v>310</v>
      </c>
      <c r="I62">
        <v>2190.12</v>
      </c>
    </row>
    <row r="63" spans="2:9" ht="12.75">
      <c r="B63" t="s">
        <v>311</v>
      </c>
      <c r="I63">
        <v>1890.12</v>
      </c>
    </row>
    <row r="64" spans="2:9" ht="12.75">
      <c r="B64" t="s">
        <v>312</v>
      </c>
      <c r="I64">
        <v>4060.24</v>
      </c>
    </row>
    <row r="65" spans="2:9" ht="12.75">
      <c r="B65" t="s">
        <v>313</v>
      </c>
      <c r="I65">
        <v>1890.12</v>
      </c>
    </row>
    <row r="66" spans="2:9" ht="12.75">
      <c r="B66" t="s">
        <v>314</v>
      </c>
      <c r="I66">
        <v>1890.12</v>
      </c>
    </row>
    <row r="67" spans="2:9" ht="12.75">
      <c r="B67" t="s">
        <v>315</v>
      </c>
      <c r="I67">
        <v>3780.24</v>
      </c>
    </row>
    <row r="68" spans="2:9" ht="12.75">
      <c r="B68" t="s">
        <v>316</v>
      </c>
      <c r="I68">
        <v>1758.56</v>
      </c>
    </row>
    <row r="69" spans="2:9" ht="12.75">
      <c r="B69" t="s">
        <v>317</v>
      </c>
      <c r="I69">
        <v>1079.59</v>
      </c>
    </row>
    <row r="70" spans="2:9" ht="12.75">
      <c r="B70" t="s">
        <v>318</v>
      </c>
      <c r="I70">
        <v>4380.24</v>
      </c>
    </row>
    <row r="71" spans="2:9" ht="12.75">
      <c r="B71" t="s">
        <v>1048</v>
      </c>
      <c r="I71">
        <v>1221.48</v>
      </c>
    </row>
    <row r="72" spans="2:9" ht="12.75">
      <c r="B72" t="s">
        <v>319</v>
      </c>
      <c r="I72">
        <v>2453.52</v>
      </c>
    </row>
    <row r="73" spans="2:9" ht="12.75">
      <c r="B73" t="s">
        <v>320</v>
      </c>
      <c r="I73">
        <v>1042.85</v>
      </c>
    </row>
    <row r="74" spans="2:9" ht="12.75">
      <c r="B74" t="s">
        <v>1048</v>
      </c>
      <c r="I74">
        <v>808.57</v>
      </c>
    </row>
    <row r="75" spans="2:9" ht="12.75">
      <c r="B75" t="s">
        <v>321</v>
      </c>
      <c r="I75">
        <v>945.06</v>
      </c>
    </row>
    <row r="76" spans="2:9" ht="12.75">
      <c r="B76" t="s">
        <v>322</v>
      </c>
      <c r="I76">
        <v>1954.56</v>
      </c>
    </row>
    <row r="77" spans="2:9" ht="12.75">
      <c r="B77" t="s">
        <v>1087</v>
      </c>
      <c r="I77">
        <v>2520.16</v>
      </c>
    </row>
    <row r="78" spans="2:9" ht="12.75">
      <c r="B78" t="s">
        <v>323</v>
      </c>
      <c r="I78">
        <v>208.57</v>
      </c>
    </row>
    <row r="79" spans="2:9" ht="12.75">
      <c r="B79" t="s">
        <v>26</v>
      </c>
      <c r="I79">
        <v>417.14</v>
      </c>
    </row>
    <row r="80" spans="2:9" ht="12.75">
      <c r="B80" t="s">
        <v>16</v>
      </c>
      <c r="I80">
        <v>215.55</v>
      </c>
    </row>
    <row r="81" spans="2:9" ht="12.75">
      <c r="B81" t="s">
        <v>324</v>
      </c>
      <c r="I81">
        <v>945.06</v>
      </c>
    </row>
    <row r="82" spans="2:9" ht="12.75">
      <c r="B82" t="s">
        <v>325</v>
      </c>
      <c r="I82">
        <v>208.57</v>
      </c>
    </row>
    <row r="84" spans="2:9" ht="12.75">
      <c r="B84" t="s">
        <v>941</v>
      </c>
      <c r="I84" s="20">
        <f>I25+I27-I29</f>
        <v>-28486.01000000004</v>
      </c>
    </row>
    <row r="87" ht="12.75">
      <c r="C87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K56"/>
  <sheetViews>
    <sheetView workbookViewId="0" topLeftCell="A32">
      <selection activeCell="I62" sqref="I62"/>
    </sheetView>
  </sheetViews>
  <sheetFormatPr defaultColWidth="9.140625" defaultRowHeight="12.75"/>
  <sheetData>
    <row r="1" ht="12.75">
      <c r="D1" s="1" t="s">
        <v>884</v>
      </c>
    </row>
    <row r="2" ht="11.25" customHeight="1">
      <c r="D2" s="1" t="s">
        <v>939</v>
      </c>
    </row>
    <row r="3" ht="12" customHeight="1">
      <c r="D3" s="1" t="s">
        <v>994</v>
      </c>
    </row>
    <row r="4" ht="12.75" customHeight="1">
      <c r="D4" s="1" t="s">
        <v>886</v>
      </c>
    </row>
    <row r="5" spans="2:9" ht="12.75">
      <c r="B5" t="s">
        <v>894</v>
      </c>
      <c r="I5" s="2">
        <v>15858.75</v>
      </c>
    </row>
    <row r="7" spans="2:3" ht="12.75">
      <c r="B7" s="2" t="s">
        <v>887</v>
      </c>
      <c r="C7" s="2"/>
    </row>
    <row r="8" spans="2:9" ht="12.75">
      <c r="B8" t="s">
        <v>888</v>
      </c>
      <c r="I8">
        <v>8870.1</v>
      </c>
    </row>
    <row r="9" spans="2:9" ht="12.75">
      <c r="B9" t="s">
        <v>946</v>
      </c>
      <c r="I9">
        <v>17672.25</v>
      </c>
    </row>
    <row r="10" spans="2:9" ht="12.75">
      <c r="B10" t="s">
        <v>947</v>
      </c>
      <c r="I10">
        <v>11130.26</v>
      </c>
    </row>
    <row r="11" spans="2:9" ht="12.75">
      <c r="B11" t="s">
        <v>889</v>
      </c>
      <c r="I11">
        <v>0</v>
      </c>
    </row>
    <row r="12" spans="2:9" ht="12.75">
      <c r="B12" t="s">
        <v>890</v>
      </c>
      <c r="I12">
        <v>122857.66</v>
      </c>
    </row>
    <row r="13" spans="2:9" ht="12.75">
      <c r="B13" t="s">
        <v>949</v>
      </c>
      <c r="I13">
        <v>12507.82</v>
      </c>
    </row>
    <row r="14" spans="2:9" ht="12.75">
      <c r="B14" t="s">
        <v>891</v>
      </c>
      <c r="I14">
        <v>55669.64</v>
      </c>
    </row>
    <row r="15" spans="2:9" ht="12.75">
      <c r="B15" s="2" t="s">
        <v>892</v>
      </c>
      <c r="I15" s="2">
        <f>SUM(I8:I14)</f>
        <v>228707.73000000004</v>
      </c>
    </row>
    <row r="16" spans="2:9" ht="12.75">
      <c r="B16" t="s">
        <v>893</v>
      </c>
      <c r="I16">
        <v>225564.7</v>
      </c>
    </row>
    <row r="18" spans="2:9" ht="12.75">
      <c r="B18" t="s">
        <v>942</v>
      </c>
      <c r="I18" s="2">
        <f>I5+I15-I16</f>
        <v>19001.780000000028</v>
      </c>
    </row>
    <row r="20" spans="2:4" ht="12.75">
      <c r="B20" s="2" t="s">
        <v>895</v>
      </c>
      <c r="C20" s="2"/>
      <c r="D20" s="2"/>
    </row>
    <row r="21" spans="2:4" ht="12.75">
      <c r="B21" s="2"/>
      <c r="C21" s="2"/>
      <c r="D21" s="2"/>
    </row>
    <row r="22" spans="2:11" ht="12.75">
      <c r="B22" s="2" t="s">
        <v>943</v>
      </c>
      <c r="C22" s="2"/>
      <c r="D22" s="2"/>
      <c r="I22">
        <v>28288.14</v>
      </c>
      <c r="K22">
        <v>28288.14</v>
      </c>
    </row>
    <row r="24" spans="2:9" ht="12.75">
      <c r="B24" s="2" t="s">
        <v>897</v>
      </c>
      <c r="I24" s="2">
        <f>I14</f>
        <v>55669.64</v>
      </c>
    </row>
    <row r="26" spans="2:9" ht="12.75">
      <c r="B26" s="2" t="s">
        <v>898</v>
      </c>
      <c r="I26" s="2">
        <f>SUM(I28:I40)</f>
        <v>65471.75</v>
      </c>
    </row>
    <row r="27" ht="12.75">
      <c r="B27" s="2" t="s">
        <v>899</v>
      </c>
    </row>
    <row r="28" spans="2:9" ht="12.75">
      <c r="B28" t="s">
        <v>900</v>
      </c>
      <c r="I28">
        <v>8744.47</v>
      </c>
    </row>
    <row r="29" spans="2:9" ht="12.75">
      <c r="B29" t="s">
        <v>901</v>
      </c>
      <c r="I29">
        <v>1623.29</v>
      </c>
    </row>
    <row r="30" spans="2:9" ht="12.75">
      <c r="B30" t="s">
        <v>902</v>
      </c>
      <c r="I30">
        <v>8406.29</v>
      </c>
    </row>
    <row r="31" spans="2:9" ht="12.75">
      <c r="B31" t="s">
        <v>903</v>
      </c>
      <c r="I31">
        <v>5024.45</v>
      </c>
    </row>
    <row r="32" ht="12.75">
      <c r="B32" t="s">
        <v>904</v>
      </c>
    </row>
    <row r="33" spans="2:9" ht="12.75">
      <c r="B33" t="s">
        <v>905</v>
      </c>
      <c r="I33">
        <v>4879.51</v>
      </c>
    </row>
    <row r="34" spans="2:9" ht="12.75">
      <c r="B34" t="s">
        <v>906</v>
      </c>
      <c r="I34">
        <v>1207.8</v>
      </c>
    </row>
    <row r="35" spans="2:9" ht="12.75">
      <c r="B35" t="s">
        <v>907</v>
      </c>
      <c r="I35">
        <v>8309.66</v>
      </c>
    </row>
    <row r="36" ht="12.75">
      <c r="B36" t="s">
        <v>908</v>
      </c>
    </row>
    <row r="37" ht="12.75">
      <c r="B37" t="s">
        <v>909</v>
      </c>
    </row>
    <row r="38" ht="12.75">
      <c r="B38" t="s">
        <v>934</v>
      </c>
    </row>
    <row r="39" ht="12.75">
      <c r="B39" t="s">
        <v>935</v>
      </c>
    </row>
    <row r="40" spans="2:9" ht="12.75">
      <c r="B40" t="s">
        <v>899</v>
      </c>
      <c r="I40">
        <f>SUM(I41:I54)</f>
        <v>27276.28</v>
      </c>
    </row>
    <row r="41" spans="2:9" ht="12.75">
      <c r="B41" t="s">
        <v>1032</v>
      </c>
      <c r="I41">
        <v>600</v>
      </c>
    </row>
    <row r="42" spans="2:9" ht="12.75">
      <c r="B42" t="s">
        <v>1065</v>
      </c>
      <c r="I42">
        <v>235.68</v>
      </c>
    </row>
    <row r="43" spans="2:9" ht="12.75">
      <c r="B43" t="s">
        <v>326</v>
      </c>
      <c r="I43">
        <v>8913.8</v>
      </c>
    </row>
    <row r="44" spans="2:9" ht="12.75">
      <c r="B44" t="s">
        <v>275</v>
      </c>
      <c r="I44">
        <v>3735.61</v>
      </c>
    </row>
    <row r="45" spans="2:9" ht="12.75">
      <c r="B45" t="s">
        <v>327</v>
      </c>
      <c r="I45">
        <v>417.14</v>
      </c>
    </row>
    <row r="46" spans="2:9" ht="12.75">
      <c r="B46" t="s">
        <v>143</v>
      </c>
      <c r="I46">
        <v>3780.24</v>
      </c>
    </row>
    <row r="47" spans="2:9" ht="12.75">
      <c r="B47" t="s">
        <v>1035</v>
      </c>
      <c r="I47">
        <v>222.53</v>
      </c>
    </row>
    <row r="48" spans="2:9" ht="12.75">
      <c r="B48" t="s">
        <v>328</v>
      </c>
      <c r="I48">
        <v>945.06</v>
      </c>
    </row>
    <row r="49" spans="2:9" ht="12.75">
      <c r="B49" t="s">
        <v>1087</v>
      </c>
      <c r="I49">
        <v>2520.16</v>
      </c>
    </row>
    <row r="50" spans="2:9" ht="12.75">
      <c r="B50" t="s">
        <v>1087</v>
      </c>
      <c r="I50">
        <v>834.28</v>
      </c>
    </row>
    <row r="51" spans="2:9" ht="12.75">
      <c r="B51" t="s">
        <v>329</v>
      </c>
      <c r="I51">
        <v>3500</v>
      </c>
    </row>
    <row r="52" spans="2:9" ht="12.75">
      <c r="B52" t="s">
        <v>330</v>
      </c>
      <c r="I52">
        <v>1460.51</v>
      </c>
    </row>
    <row r="53" spans="2:9" ht="12.75">
      <c r="B53" t="s">
        <v>16</v>
      </c>
      <c r="I53">
        <v>111.27</v>
      </c>
    </row>
    <row r="55" spans="2:9" ht="12.75">
      <c r="B55" t="s">
        <v>941</v>
      </c>
      <c r="I55">
        <f>I22+I24-I26</f>
        <v>18486.03</v>
      </c>
    </row>
    <row r="56" ht="12.75">
      <c r="B56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K56"/>
  <sheetViews>
    <sheetView workbookViewId="0" topLeftCell="A28">
      <selection activeCell="L40" sqref="L40"/>
    </sheetView>
  </sheetViews>
  <sheetFormatPr defaultColWidth="9.140625" defaultRowHeight="12.75"/>
  <sheetData>
    <row r="1" ht="12.75">
      <c r="D1" s="1" t="s">
        <v>884</v>
      </c>
    </row>
    <row r="2" ht="12.75">
      <c r="D2" s="1" t="s">
        <v>939</v>
      </c>
    </row>
    <row r="3" ht="12.75">
      <c r="D3" s="1" t="s">
        <v>993</v>
      </c>
    </row>
    <row r="4" ht="12.75">
      <c r="D4" s="1" t="s">
        <v>886</v>
      </c>
    </row>
    <row r="5" spans="2:9" ht="12.75">
      <c r="B5" t="s">
        <v>894</v>
      </c>
      <c r="I5" s="2">
        <v>33972.87</v>
      </c>
    </row>
    <row r="7" spans="2:3" ht="12.75">
      <c r="B7" s="2" t="s">
        <v>887</v>
      </c>
      <c r="C7" s="2"/>
    </row>
    <row r="8" spans="2:9" ht="12.75">
      <c r="B8" t="s">
        <v>888</v>
      </c>
      <c r="I8">
        <v>10248.97</v>
      </c>
    </row>
    <row r="9" spans="2:9" ht="12.75">
      <c r="B9" t="s">
        <v>946</v>
      </c>
      <c r="I9">
        <v>20434.42</v>
      </c>
    </row>
    <row r="10" spans="2:9" ht="12.75">
      <c r="B10" t="s">
        <v>947</v>
      </c>
      <c r="I10">
        <v>6165.66</v>
      </c>
    </row>
    <row r="11" spans="2:9" ht="12.75">
      <c r="B11" t="s">
        <v>889</v>
      </c>
      <c r="I11">
        <v>0</v>
      </c>
    </row>
    <row r="12" spans="2:9" ht="12.75">
      <c r="B12" t="s">
        <v>890</v>
      </c>
      <c r="I12">
        <v>126627.41</v>
      </c>
    </row>
    <row r="13" spans="2:9" ht="12.75">
      <c r="B13" t="s">
        <v>949</v>
      </c>
      <c r="I13">
        <v>21750.24</v>
      </c>
    </row>
    <row r="14" spans="2:9" ht="12.75">
      <c r="B14" t="s">
        <v>891</v>
      </c>
      <c r="I14">
        <v>56872.5</v>
      </c>
    </row>
    <row r="15" spans="2:9" ht="12.75">
      <c r="B15" s="2" t="s">
        <v>892</v>
      </c>
      <c r="I15" s="2">
        <f>SUM(I8:I14)</f>
        <v>242099.2</v>
      </c>
    </row>
    <row r="16" spans="2:9" ht="12.75">
      <c r="B16" t="s">
        <v>893</v>
      </c>
      <c r="I16">
        <v>254010.62</v>
      </c>
    </row>
    <row r="18" spans="2:9" ht="12.75">
      <c r="B18" t="s">
        <v>942</v>
      </c>
      <c r="I18" s="2">
        <f>I5+I15-I16</f>
        <v>22061.45000000001</v>
      </c>
    </row>
    <row r="20" spans="2:4" ht="12.75">
      <c r="B20" s="2" t="s">
        <v>895</v>
      </c>
      <c r="C20" s="2"/>
      <c r="D20" s="2"/>
    </row>
    <row r="21" spans="2:4" ht="12.75">
      <c r="B21" s="2"/>
      <c r="C21" s="2"/>
      <c r="D21" s="2"/>
    </row>
    <row r="22" spans="2:11" ht="12.75">
      <c r="B22" s="2" t="s">
        <v>943</v>
      </c>
      <c r="C22" s="2"/>
      <c r="D22" s="2"/>
      <c r="I22">
        <v>844.37</v>
      </c>
      <c r="K22">
        <v>844.37</v>
      </c>
    </row>
    <row r="24" spans="2:9" ht="12.75">
      <c r="B24" s="2" t="s">
        <v>897</v>
      </c>
      <c r="I24" s="2">
        <f>I14</f>
        <v>56872.5</v>
      </c>
    </row>
    <row r="26" spans="2:9" ht="12.75">
      <c r="B26" s="2" t="s">
        <v>898</v>
      </c>
      <c r="I26" s="2">
        <f>SUM(I28:I40)</f>
        <v>57692.27</v>
      </c>
    </row>
    <row r="27" ht="12.75">
      <c r="B27" s="2" t="s">
        <v>899</v>
      </c>
    </row>
    <row r="28" spans="2:9" ht="12.75">
      <c r="B28" t="s">
        <v>900</v>
      </c>
      <c r="I28">
        <v>9021.62</v>
      </c>
    </row>
    <row r="29" spans="2:9" ht="12.75">
      <c r="B29" t="s">
        <v>901</v>
      </c>
      <c r="I29">
        <v>1674.73</v>
      </c>
    </row>
    <row r="30" spans="2:9" ht="12.75">
      <c r="B30" t="s">
        <v>902</v>
      </c>
      <c r="I30">
        <v>8672.72</v>
      </c>
    </row>
    <row r="31" spans="2:9" ht="12.75">
      <c r="B31" t="s">
        <v>903</v>
      </c>
      <c r="I31">
        <v>5183.69</v>
      </c>
    </row>
    <row r="32" ht="12.75">
      <c r="B32" t="s">
        <v>904</v>
      </c>
    </row>
    <row r="33" spans="2:9" ht="12.75">
      <c r="B33" t="s">
        <v>905</v>
      </c>
      <c r="I33">
        <v>5034.16</v>
      </c>
    </row>
    <row r="34" spans="2:9" ht="12.75">
      <c r="B34" t="s">
        <v>906</v>
      </c>
      <c r="I34">
        <v>1246.08</v>
      </c>
    </row>
    <row r="35" spans="2:9" ht="12.75">
      <c r="B35" t="s">
        <v>907</v>
      </c>
      <c r="I35">
        <v>8573.03</v>
      </c>
    </row>
    <row r="36" ht="12.75">
      <c r="B36" t="s">
        <v>908</v>
      </c>
    </row>
    <row r="37" ht="12.75">
      <c r="B37" t="s">
        <v>909</v>
      </c>
    </row>
    <row r="38" ht="12.75">
      <c r="B38" t="s">
        <v>934</v>
      </c>
    </row>
    <row r="39" ht="12.75">
      <c r="B39" t="s">
        <v>935</v>
      </c>
    </row>
    <row r="40" spans="2:9" ht="12.75">
      <c r="B40" t="s">
        <v>899</v>
      </c>
      <c r="I40">
        <f>SUM(I41:I53)</f>
        <v>18286.239999999998</v>
      </c>
    </row>
    <row r="41" spans="2:9" ht="12.75">
      <c r="B41" t="s">
        <v>1032</v>
      </c>
      <c r="I41">
        <v>650</v>
      </c>
    </row>
    <row r="42" spans="2:9" ht="12.75">
      <c r="B42" t="s">
        <v>1065</v>
      </c>
      <c r="I42">
        <v>235.68</v>
      </c>
    </row>
    <row r="43" spans="2:9" ht="12.75">
      <c r="B43" t="s">
        <v>1107</v>
      </c>
      <c r="I43">
        <v>417.14</v>
      </c>
    </row>
    <row r="44" spans="2:9" ht="12.75">
      <c r="B44" t="s">
        <v>1048</v>
      </c>
      <c r="I44">
        <v>625.71</v>
      </c>
    </row>
    <row r="45" spans="2:9" ht="12.75">
      <c r="B45" t="s">
        <v>291</v>
      </c>
      <c r="I45">
        <v>3717.14</v>
      </c>
    </row>
    <row r="46" spans="2:9" ht="12.75">
      <c r="B46" t="s">
        <v>143</v>
      </c>
      <c r="I46">
        <v>945.06</v>
      </c>
    </row>
    <row r="47" spans="2:9" ht="12.75">
      <c r="B47" t="s">
        <v>216</v>
      </c>
      <c r="I47">
        <v>3322.62</v>
      </c>
    </row>
    <row r="48" spans="2:9" ht="12.75">
      <c r="B48" t="s">
        <v>1087</v>
      </c>
      <c r="I48">
        <v>834.28</v>
      </c>
    </row>
    <row r="49" spans="2:9" ht="12.75">
      <c r="B49" t="s">
        <v>329</v>
      </c>
      <c r="I49">
        <v>3500</v>
      </c>
    </row>
    <row r="50" spans="2:9" ht="12.75">
      <c r="B50" t="s">
        <v>331</v>
      </c>
      <c r="I50">
        <v>2975.72</v>
      </c>
    </row>
    <row r="51" spans="2:9" ht="12.75">
      <c r="B51" t="s">
        <v>16</v>
      </c>
      <c r="I51">
        <v>111.27</v>
      </c>
    </row>
    <row r="52" spans="2:9" ht="12.75">
      <c r="B52" t="s">
        <v>1038</v>
      </c>
      <c r="I52">
        <v>951.62</v>
      </c>
    </row>
    <row r="54" spans="2:9" ht="12.75">
      <c r="B54" t="s">
        <v>941</v>
      </c>
      <c r="I54" s="2">
        <f>I22+I24-I26</f>
        <v>24.60000000000582</v>
      </c>
    </row>
    <row r="56" ht="12.75">
      <c r="C56" t="s">
        <v>200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K72"/>
  <sheetViews>
    <sheetView workbookViewId="0" topLeftCell="A46">
      <selection activeCell="L71" sqref="L71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992</v>
      </c>
    </row>
    <row r="5" ht="12.75">
      <c r="D5" s="1" t="s">
        <v>886</v>
      </c>
    </row>
    <row r="6" spans="2:9" ht="12.75">
      <c r="B6" t="s">
        <v>894</v>
      </c>
      <c r="I6" s="2">
        <v>6419.07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7760.74</v>
      </c>
    </row>
    <row r="11" spans="2:9" ht="12.75">
      <c r="B11" t="s">
        <v>946</v>
      </c>
      <c r="I11">
        <v>15491.32</v>
      </c>
    </row>
    <row r="12" spans="2:9" ht="12.75">
      <c r="B12" t="s">
        <v>947</v>
      </c>
      <c r="I12">
        <v>3616.55</v>
      </c>
    </row>
    <row r="13" spans="2:9" ht="12.75">
      <c r="B13" t="s">
        <v>889</v>
      </c>
      <c r="I13">
        <v>210.45</v>
      </c>
    </row>
    <row r="14" spans="2:9" ht="12.75">
      <c r="B14" t="s">
        <v>890</v>
      </c>
      <c r="I14">
        <v>123887.41</v>
      </c>
    </row>
    <row r="15" spans="2:9" ht="12.75">
      <c r="B15" t="s">
        <v>949</v>
      </c>
      <c r="I15">
        <v>16734.58</v>
      </c>
    </row>
    <row r="16" spans="2:9" ht="12.75">
      <c r="B16" t="s">
        <v>891</v>
      </c>
      <c r="I16">
        <v>55357.34</v>
      </c>
    </row>
    <row r="17" spans="2:9" ht="12.75">
      <c r="B17" s="2" t="s">
        <v>892</v>
      </c>
      <c r="I17" s="2">
        <f>SUM(I10:I16)</f>
        <v>223058.38999999998</v>
      </c>
    </row>
    <row r="18" spans="2:9" ht="12.75">
      <c r="B18" t="s">
        <v>893</v>
      </c>
      <c r="I18">
        <v>215347.96</v>
      </c>
    </row>
    <row r="20" spans="2:9" ht="12.75">
      <c r="B20" t="s">
        <v>942</v>
      </c>
      <c r="I20" s="2">
        <f>I6+I17-I18</f>
        <v>14129.5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11" ht="12.75">
      <c r="B24" s="2" t="s">
        <v>943</v>
      </c>
      <c r="C24" s="2"/>
      <c r="D24" s="2"/>
      <c r="I24">
        <v>-14288.9</v>
      </c>
      <c r="K24">
        <v>-14288.9</v>
      </c>
    </row>
    <row r="26" spans="2:9" ht="12.75">
      <c r="B26" s="2" t="s">
        <v>897</v>
      </c>
      <c r="I26" s="2">
        <f>I16</f>
        <v>55357.34</v>
      </c>
    </row>
    <row r="28" spans="2:9" ht="12.75">
      <c r="B28" s="2" t="s">
        <v>898</v>
      </c>
      <c r="I28" s="2">
        <f>SUM(I30:I42)</f>
        <v>110672.19999999998</v>
      </c>
    </row>
    <row r="29" ht="12.75">
      <c r="B29" s="2" t="s">
        <v>899</v>
      </c>
    </row>
    <row r="30" spans="2:9" ht="12.75">
      <c r="B30" t="s">
        <v>900</v>
      </c>
      <c r="I30">
        <v>8740.13</v>
      </c>
    </row>
    <row r="31" spans="2:9" ht="12.75">
      <c r="B31" t="s">
        <v>901</v>
      </c>
      <c r="I31">
        <v>1622.47</v>
      </c>
    </row>
    <row r="32" spans="2:9" ht="12.75">
      <c r="B32" t="s">
        <v>902</v>
      </c>
      <c r="I32">
        <v>8402.11</v>
      </c>
    </row>
    <row r="33" spans="2:9" ht="12.75">
      <c r="B33" t="s">
        <v>903</v>
      </c>
      <c r="I33">
        <v>5021.95</v>
      </c>
    </row>
    <row r="34" ht="12.75">
      <c r="B34" t="s">
        <v>904</v>
      </c>
    </row>
    <row r="35" spans="2:9" ht="12.75">
      <c r="B35" t="s">
        <v>905</v>
      </c>
      <c r="I35">
        <v>4877.09</v>
      </c>
    </row>
    <row r="36" spans="2:9" ht="12.75">
      <c r="B36" t="s">
        <v>906</v>
      </c>
      <c r="I36">
        <v>1207.2</v>
      </c>
    </row>
    <row r="37" spans="2:9" ht="12.75">
      <c r="B37" t="s">
        <v>907</v>
      </c>
      <c r="I37">
        <v>8305.54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ht="12.75">
      <c r="B41" t="s">
        <v>935</v>
      </c>
    </row>
    <row r="42" spans="2:9" ht="12.75">
      <c r="B42" t="s">
        <v>899</v>
      </c>
      <c r="I42">
        <f>SUM(I43:I68)</f>
        <v>72495.70999999998</v>
      </c>
    </row>
    <row r="43" spans="2:9" ht="12.75">
      <c r="B43" t="s">
        <v>1032</v>
      </c>
      <c r="I43">
        <v>600</v>
      </c>
    </row>
    <row r="44" spans="2:9" ht="12.75">
      <c r="B44" t="s">
        <v>332</v>
      </c>
      <c r="I44">
        <v>3337.12</v>
      </c>
    </row>
    <row r="45" spans="2:9" ht="12.75">
      <c r="B45" t="s">
        <v>1065</v>
      </c>
      <c r="I45">
        <v>235.68</v>
      </c>
    </row>
    <row r="46" spans="2:9" ht="12.75">
      <c r="B46" t="s">
        <v>333</v>
      </c>
      <c r="I46">
        <v>1890.12</v>
      </c>
    </row>
    <row r="47" spans="2:9" ht="12.75">
      <c r="B47" t="s">
        <v>334</v>
      </c>
      <c r="I47">
        <v>7489.86</v>
      </c>
    </row>
    <row r="48" spans="2:9" ht="12.75">
      <c r="B48" t="s">
        <v>118</v>
      </c>
      <c r="I48">
        <v>5280.24</v>
      </c>
    </row>
    <row r="49" spans="2:9" ht="12.75">
      <c r="B49" t="s">
        <v>335</v>
      </c>
      <c r="I49">
        <v>1890.12</v>
      </c>
    </row>
    <row r="50" spans="2:9" ht="12.75">
      <c r="B50" t="s">
        <v>336</v>
      </c>
      <c r="I50">
        <v>16971.91</v>
      </c>
    </row>
    <row r="51" spans="2:9" ht="12.75">
      <c r="B51" t="s">
        <v>337</v>
      </c>
      <c r="I51">
        <v>884.28</v>
      </c>
    </row>
    <row r="52" spans="2:9" ht="12.75">
      <c r="B52" t="s">
        <v>275</v>
      </c>
      <c r="I52">
        <v>3735.61</v>
      </c>
    </row>
    <row r="53" spans="2:9" ht="12.75">
      <c r="B53" t="s">
        <v>143</v>
      </c>
      <c r="I53">
        <v>945.06</v>
      </c>
    </row>
    <row r="54" spans="2:9" ht="12.75">
      <c r="B54" t="s">
        <v>319</v>
      </c>
      <c r="I54">
        <v>3992.88</v>
      </c>
    </row>
    <row r="55" spans="2:9" ht="12.75">
      <c r="B55" t="s">
        <v>1035</v>
      </c>
      <c r="I55">
        <v>222.53</v>
      </c>
    </row>
    <row r="56" spans="2:9" ht="12.75">
      <c r="B56" t="s">
        <v>338</v>
      </c>
      <c r="I56">
        <v>5425.68</v>
      </c>
    </row>
    <row r="57" spans="2:9" ht="12.75">
      <c r="B57" t="s">
        <v>337</v>
      </c>
      <c r="I57">
        <v>884.28</v>
      </c>
    </row>
    <row r="58" spans="2:9" ht="12.75">
      <c r="B58" t="s">
        <v>275</v>
      </c>
      <c r="I58">
        <v>3735.61</v>
      </c>
    </row>
    <row r="59" spans="2:9" ht="12.75">
      <c r="B59" t="s">
        <v>143</v>
      </c>
      <c r="I59">
        <v>945.06</v>
      </c>
    </row>
    <row r="60" spans="2:9" ht="12.75">
      <c r="B60" t="s">
        <v>1035</v>
      </c>
      <c r="I60">
        <v>222.53</v>
      </c>
    </row>
    <row r="61" spans="2:9" ht="12.75">
      <c r="B61" t="s">
        <v>338</v>
      </c>
      <c r="I61">
        <v>5425.68</v>
      </c>
    </row>
    <row r="62" spans="2:9" ht="12.75">
      <c r="B62" t="s">
        <v>339</v>
      </c>
      <c r="I62">
        <v>1890.12</v>
      </c>
    </row>
    <row r="63" spans="2:9" ht="12.75">
      <c r="B63" t="s">
        <v>147</v>
      </c>
      <c r="I63">
        <v>1088.62</v>
      </c>
    </row>
    <row r="64" spans="2:9" ht="12.75">
      <c r="B64" t="s">
        <v>1087</v>
      </c>
      <c r="I64">
        <v>1374.31</v>
      </c>
    </row>
    <row r="65" spans="2:9" ht="12.75">
      <c r="B65" t="s">
        <v>340</v>
      </c>
      <c r="I65">
        <v>3500</v>
      </c>
    </row>
    <row r="66" spans="2:9" ht="12.75">
      <c r="B66" t="s">
        <v>558</v>
      </c>
      <c r="I66">
        <v>417.14</v>
      </c>
    </row>
    <row r="67" spans="2:9" ht="12.75">
      <c r="B67" t="s">
        <v>16</v>
      </c>
      <c r="I67">
        <v>111.27</v>
      </c>
    </row>
    <row r="69" spans="2:9" ht="12.75">
      <c r="B69" t="s">
        <v>941</v>
      </c>
      <c r="I69" s="20">
        <f>I24+I26-I28</f>
        <v>-69603.75999999998</v>
      </c>
    </row>
    <row r="72" ht="12.75">
      <c r="C72" t="s">
        <v>200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K64"/>
  <sheetViews>
    <sheetView workbookViewId="0" topLeftCell="A41">
      <selection activeCell="K68" sqref="K68"/>
    </sheetView>
  </sheetViews>
  <sheetFormatPr defaultColWidth="9.140625" defaultRowHeight="12.75"/>
  <sheetData>
    <row r="2" ht="12.75">
      <c r="D2" s="3" t="s">
        <v>884</v>
      </c>
    </row>
    <row r="3" ht="12.75">
      <c r="D3" s="1" t="s">
        <v>939</v>
      </c>
    </row>
    <row r="4" ht="12.75">
      <c r="D4" s="1" t="s">
        <v>991</v>
      </c>
    </row>
    <row r="5" ht="12.75">
      <c r="D5" s="1" t="s">
        <v>886</v>
      </c>
    </row>
    <row r="6" spans="2:9" ht="12.75">
      <c r="B6" t="s">
        <v>894</v>
      </c>
      <c r="I6" s="2">
        <v>13826.31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8250.88</v>
      </c>
    </row>
    <row r="11" spans="2:9" ht="12.75">
      <c r="B11" t="s">
        <v>946</v>
      </c>
      <c r="I11">
        <v>16434.54</v>
      </c>
    </row>
    <row r="12" spans="2:9" ht="12.75">
      <c r="B12" t="s">
        <v>947</v>
      </c>
      <c r="I12">
        <v>11808.47</v>
      </c>
    </row>
    <row r="13" spans="2:9" ht="12.75">
      <c r="B13" t="s">
        <v>889</v>
      </c>
      <c r="I13">
        <v>0</v>
      </c>
    </row>
    <row r="14" spans="2:9" ht="12.75">
      <c r="B14" t="s">
        <v>890</v>
      </c>
      <c r="I14">
        <v>126750.65</v>
      </c>
    </row>
    <row r="15" spans="2:9" ht="12.75">
      <c r="B15" t="s">
        <v>949</v>
      </c>
      <c r="I15">
        <v>5279.45</v>
      </c>
    </row>
    <row r="16" spans="2:9" ht="12.75">
      <c r="B16" t="s">
        <v>891</v>
      </c>
      <c r="I16">
        <v>56748.22</v>
      </c>
    </row>
    <row r="17" spans="2:9" ht="12.75">
      <c r="B17" s="2" t="s">
        <v>892</v>
      </c>
      <c r="I17" s="2">
        <f>SUM(I10:I16)</f>
        <v>225272.21</v>
      </c>
    </row>
    <row r="18" spans="2:9" ht="12.75">
      <c r="B18" t="s">
        <v>893</v>
      </c>
      <c r="I18">
        <v>234974.93</v>
      </c>
    </row>
    <row r="20" spans="2:9" ht="12.75">
      <c r="B20" t="s">
        <v>942</v>
      </c>
      <c r="I20" s="2">
        <f>I6+I17-I18</f>
        <v>4123.5899999999965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11" ht="12.75">
      <c r="B24" s="2" t="s">
        <v>943</v>
      </c>
      <c r="C24" s="2"/>
      <c r="D24" s="2"/>
      <c r="I24">
        <v>37971.24</v>
      </c>
      <c r="K24">
        <v>37971.24</v>
      </c>
    </row>
    <row r="26" spans="2:9" ht="12.75">
      <c r="B26" s="2" t="s">
        <v>897</v>
      </c>
      <c r="I26" s="2">
        <f>I16</f>
        <v>56748.22</v>
      </c>
    </row>
    <row r="28" spans="2:9" ht="12.75">
      <c r="B28" s="2" t="s">
        <v>898</v>
      </c>
      <c r="I28" s="2">
        <f>SUM(I30:I42)</f>
        <v>60709.13999999999</v>
      </c>
    </row>
    <row r="29" ht="12.75">
      <c r="B29" s="2" t="s">
        <v>899</v>
      </c>
    </row>
    <row r="30" spans="2:9" ht="12.75">
      <c r="B30" t="s">
        <v>900</v>
      </c>
      <c r="I30">
        <v>8942.12</v>
      </c>
    </row>
    <row r="31" spans="2:9" ht="12.75">
      <c r="B31" t="s">
        <v>901</v>
      </c>
      <c r="I31">
        <v>1659.97</v>
      </c>
    </row>
    <row r="32" spans="2:9" ht="12.75">
      <c r="B32" t="s">
        <v>902</v>
      </c>
      <c r="I32">
        <v>8596.3</v>
      </c>
    </row>
    <row r="33" spans="2:9" ht="12.75">
      <c r="B33" t="s">
        <v>903</v>
      </c>
      <c r="I33">
        <v>5138.02</v>
      </c>
    </row>
    <row r="34" ht="12.75">
      <c r="B34" t="s">
        <v>904</v>
      </c>
    </row>
    <row r="35" spans="2:9" ht="12.75">
      <c r="B35" t="s">
        <v>905</v>
      </c>
      <c r="I35">
        <v>4989.8</v>
      </c>
    </row>
    <row r="36" spans="2:9" ht="12.75">
      <c r="B36" t="s">
        <v>906</v>
      </c>
      <c r="I36">
        <v>1235.1</v>
      </c>
    </row>
    <row r="37" spans="2:9" ht="12.75">
      <c r="B37" t="s">
        <v>907</v>
      </c>
      <c r="I37">
        <v>8497.49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ht="12.75">
      <c r="B41" t="s">
        <v>935</v>
      </c>
    </row>
    <row r="42" spans="2:9" ht="12.75">
      <c r="B42" t="s">
        <v>899</v>
      </c>
      <c r="I42">
        <f>SUM(I43:I60)</f>
        <v>21650.339999999997</v>
      </c>
    </row>
    <row r="43" spans="2:9" ht="12.75">
      <c r="B43" t="s">
        <v>1032</v>
      </c>
      <c r="I43">
        <v>700</v>
      </c>
    </row>
    <row r="44" spans="2:9" ht="12.75">
      <c r="B44" t="s">
        <v>1038</v>
      </c>
      <c r="I44">
        <v>472.85</v>
      </c>
    </row>
    <row r="45" spans="2:9" ht="12.75">
      <c r="B45" t="s">
        <v>1037</v>
      </c>
      <c r="I45">
        <v>667.42</v>
      </c>
    </row>
    <row r="46" spans="2:9" ht="12.75">
      <c r="B46" t="s">
        <v>1065</v>
      </c>
      <c r="I46">
        <v>235.68</v>
      </c>
    </row>
    <row r="47" spans="2:9" ht="12.75">
      <c r="B47" t="s">
        <v>253</v>
      </c>
      <c r="I47">
        <v>834.28</v>
      </c>
    </row>
    <row r="48" spans="2:9" ht="12.75">
      <c r="B48" t="s">
        <v>341</v>
      </c>
      <c r="I48">
        <v>2979.24</v>
      </c>
    </row>
    <row r="49" spans="2:9" ht="12.75">
      <c r="B49" t="s">
        <v>342</v>
      </c>
      <c r="I49">
        <v>1668.56</v>
      </c>
    </row>
    <row r="50" spans="2:9" ht="12.75">
      <c r="B50" t="s">
        <v>343</v>
      </c>
      <c r="I50">
        <v>2427.62</v>
      </c>
    </row>
    <row r="51" spans="2:9" ht="12.75">
      <c r="B51" t="s">
        <v>344</v>
      </c>
      <c r="I51">
        <v>2502.84</v>
      </c>
    </row>
    <row r="52" spans="2:9" ht="12.75">
      <c r="B52" t="s">
        <v>37</v>
      </c>
      <c r="I52">
        <v>417.14</v>
      </c>
    </row>
    <row r="53" spans="2:9" ht="12.75">
      <c r="B53" t="s">
        <v>52</v>
      </c>
      <c r="I53">
        <v>472.53</v>
      </c>
    </row>
    <row r="54" spans="2:9" ht="12.75">
      <c r="B54" t="s">
        <v>143</v>
      </c>
      <c r="I54">
        <v>1890.12</v>
      </c>
    </row>
    <row r="55" spans="2:9" ht="12.75">
      <c r="B55" t="s">
        <v>25</v>
      </c>
      <c r="I55">
        <v>1890.12</v>
      </c>
    </row>
    <row r="56" spans="2:9" ht="12.75">
      <c r="B56" t="s">
        <v>1087</v>
      </c>
      <c r="I56">
        <v>834.28</v>
      </c>
    </row>
    <row r="57" spans="2:9" ht="12.75">
      <c r="B57" t="s">
        <v>345</v>
      </c>
      <c r="I57">
        <v>3476.87</v>
      </c>
    </row>
    <row r="58" spans="2:9" ht="12.75">
      <c r="B58" t="s">
        <v>16</v>
      </c>
      <c r="I58">
        <v>111.27</v>
      </c>
    </row>
    <row r="59" spans="2:9" ht="12.75">
      <c r="B59" t="s">
        <v>159</v>
      </c>
      <c r="I59">
        <v>69.52</v>
      </c>
    </row>
    <row r="61" spans="2:9" ht="12.75">
      <c r="B61" t="s">
        <v>941</v>
      </c>
      <c r="I61">
        <f>I24+I26-I28</f>
        <v>34010.32</v>
      </c>
    </row>
    <row r="64" ht="12.75">
      <c r="C64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K56"/>
  <sheetViews>
    <sheetView workbookViewId="0" topLeftCell="A32">
      <selection activeCell="B1" sqref="B1:I56"/>
    </sheetView>
  </sheetViews>
  <sheetFormatPr defaultColWidth="9.140625" defaultRowHeight="12.75"/>
  <sheetData>
    <row r="1" ht="12.75">
      <c r="D1" s="1" t="s">
        <v>884</v>
      </c>
    </row>
    <row r="2" ht="12.75">
      <c r="D2" s="1" t="s">
        <v>939</v>
      </c>
    </row>
    <row r="3" ht="12.75">
      <c r="D3" s="1" t="s">
        <v>990</v>
      </c>
    </row>
    <row r="4" ht="12.75">
      <c r="D4" s="1" t="s">
        <v>886</v>
      </c>
    </row>
    <row r="5" spans="2:9" ht="12.75">
      <c r="B5" t="s">
        <v>894</v>
      </c>
      <c r="I5" s="2">
        <v>10814.61</v>
      </c>
    </row>
    <row r="7" spans="2:3" ht="12.75">
      <c r="B7" s="2" t="s">
        <v>887</v>
      </c>
      <c r="C7" s="2"/>
    </row>
    <row r="9" spans="2:9" ht="12.75">
      <c r="B9" t="s">
        <v>888</v>
      </c>
      <c r="I9">
        <v>6752.37</v>
      </c>
    </row>
    <row r="10" spans="2:9" ht="12.75">
      <c r="B10" t="s">
        <v>946</v>
      </c>
      <c r="I10">
        <v>13466.1</v>
      </c>
    </row>
    <row r="11" spans="2:9" ht="12.75">
      <c r="B11" t="s">
        <v>947</v>
      </c>
      <c r="I11">
        <v>3925.88</v>
      </c>
    </row>
    <row r="12" spans="2:9" ht="12.75">
      <c r="B12" t="s">
        <v>889</v>
      </c>
      <c r="I12">
        <v>443.52</v>
      </c>
    </row>
    <row r="13" spans="2:9" ht="12.75">
      <c r="B13" t="s">
        <v>890</v>
      </c>
      <c r="I13">
        <v>126104.14</v>
      </c>
    </row>
    <row r="14" spans="2:9" ht="12.75">
      <c r="B14" t="s">
        <v>949</v>
      </c>
      <c r="I14">
        <v>15726.42</v>
      </c>
    </row>
    <row r="15" spans="2:9" ht="12.75">
      <c r="B15" t="s">
        <v>891</v>
      </c>
      <c r="I15">
        <v>56523.89</v>
      </c>
    </row>
    <row r="16" spans="2:9" ht="12.75">
      <c r="B16" s="2" t="s">
        <v>892</v>
      </c>
      <c r="I16" s="2">
        <f>SUM(I9:I15)</f>
        <v>222942.32</v>
      </c>
    </row>
    <row r="17" spans="2:9" ht="12.75">
      <c r="B17" t="s">
        <v>893</v>
      </c>
      <c r="I17">
        <v>222778.27</v>
      </c>
    </row>
    <row r="19" spans="2:9" ht="12.75">
      <c r="B19" t="s">
        <v>942</v>
      </c>
      <c r="I19" s="2">
        <f>I5+I16-I17</f>
        <v>10978.660000000003</v>
      </c>
    </row>
    <row r="21" spans="2:4" ht="12.75">
      <c r="B21" s="2" t="s">
        <v>895</v>
      </c>
      <c r="C21" s="2"/>
      <c r="D21" s="2"/>
    </row>
    <row r="22" spans="2:4" ht="12.75">
      <c r="B22" s="2"/>
      <c r="C22" s="2"/>
      <c r="D22" s="2"/>
    </row>
    <row r="23" spans="2:11" ht="12.75">
      <c r="B23" s="2" t="s">
        <v>943</v>
      </c>
      <c r="C23" s="2"/>
      <c r="D23" s="2"/>
      <c r="I23">
        <v>15845.86</v>
      </c>
      <c r="K23">
        <v>15845.86</v>
      </c>
    </row>
    <row r="25" spans="2:9" ht="12.75">
      <c r="B25" s="2" t="s">
        <v>897</v>
      </c>
      <c r="I25" s="2">
        <f>I15</f>
        <v>56523.89</v>
      </c>
    </row>
    <row r="27" spans="2:9" ht="12.75">
      <c r="B27" s="2" t="s">
        <v>898</v>
      </c>
      <c r="I27" s="2">
        <f>SUM(I29:I41)</f>
        <v>52408.62</v>
      </c>
    </row>
    <row r="28" ht="12.75">
      <c r="B28" s="2" t="s">
        <v>899</v>
      </c>
    </row>
    <row r="29" spans="2:9" ht="12.75">
      <c r="B29" t="s">
        <v>900</v>
      </c>
      <c r="I29">
        <v>8883.48</v>
      </c>
    </row>
    <row r="30" spans="2:9" ht="12.75">
      <c r="B30" t="s">
        <v>901</v>
      </c>
      <c r="I30">
        <v>1649.09</v>
      </c>
    </row>
    <row r="31" spans="2:9" ht="12.75">
      <c r="B31" t="s">
        <v>902</v>
      </c>
      <c r="I31">
        <v>8539.92</v>
      </c>
    </row>
    <row r="32" spans="2:9" ht="12.75">
      <c r="B32" t="s">
        <v>903</v>
      </c>
      <c r="I32">
        <v>5104.32</v>
      </c>
    </row>
    <row r="33" ht="12.75">
      <c r="B33" t="s">
        <v>904</v>
      </c>
    </row>
    <row r="34" spans="2:9" ht="12.75">
      <c r="B34" t="s">
        <v>905</v>
      </c>
      <c r="I34">
        <v>4957.08</v>
      </c>
    </row>
    <row r="35" spans="2:9" ht="12.75">
      <c r="B35" t="s">
        <v>906</v>
      </c>
      <c r="I35">
        <v>1227</v>
      </c>
    </row>
    <row r="36" spans="2:9" ht="12.75">
      <c r="B36" t="s">
        <v>907</v>
      </c>
      <c r="I36">
        <v>8441.76</v>
      </c>
    </row>
    <row r="37" ht="12.75">
      <c r="B37" t="s">
        <v>908</v>
      </c>
    </row>
    <row r="38" ht="12.75">
      <c r="B38" t="s">
        <v>909</v>
      </c>
    </row>
    <row r="39" ht="12.75">
      <c r="B39" t="s">
        <v>934</v>
      </c>
    </row>
    <row r="40" ht="12.75">
      <c r="B40" t="s">
        <v>935</v>
      </c>
    </row>
    <row r="41" spans="2:9" ht="12.75">
      <c r="B41" t="s">
        <v>899</v>
      </c>
      <c r="I41">
        <f>SUM(I42:I53)</f>
        <v>13605.970000000001</v>
      </c>
    </row>
    <row r="42" spans="2:9" ht="12.75">
      <c r="B42" t="s">
        <v>1032</v>
      </c>
      <c r="I42">
        <v>700</v>
      </c>
    </row>
    <row r="43" spans="2:9" ht="12.75">
      <c r="B43" t="s">
        <v>1065</v>
      </c>
      <c r="I43">
        <v>235.68</v>
      </c>
    </row>
    <row r="44" spans="2:9" ht="12.75">
      <c r="B44" t="s">
        <v>253</v>
      </c>
      <c r="I44">
        <v>834.28</v>
      </c>
    </row>
    <row r="45" spans="2:9" ht="12.75">
      <c r="B45" t="s">
        <v>143</v>
      </c>
      <c r="I45">
        <v>3780.24</v>
      </c>
    </row>
    <row r="46" spans="2:9" ht="12.75">
      <c r="B46" t="s">
        <v>346</v>
      </c>
      <c r="I46">
        <v>3901.75</v>
      </c>
    </row>
    <row r="47" spans="2:9" ht="12.75">
      <c r="B47" t="s">
        <v>347</v>
      </c>
      <c r="I47">
        <v>708.8</v>
      </c>
    </row>
    <row r="48" spans="2:9" ht="12.75">
      <c r="B48" t="s">
        <v>1087</v>
      </c>
      <c r="I48">
        <v>540.03</v>
      </c>
    </row>
    <row r="49" spans="2:9" ht="12.75">
      <c r="B49" t="s">
        <v>1087</v>
      </c>
      <c r="I49">
        <v>834.28</v>
      </c>
    </row>
    <row r="50" spans="2:9" ht="12.75">
      <c r="B50" t="s">
        <v>348</v>
      </c>
      <c r="I50">
        <v>1890.12</v>
      </c>
    </row>
    <row r="51" spans="2:9" ht="12.75">
      <c r="B51" t="s">
        <v>16</v>
      </c>
      <c r="I51">
        <v>111.27</v>
      </c>
    </row>
    <row r="52" spans="2:9" ht="12.75">
      <c r="B52" t="s">
        <v>159</v>
      </c>
      <c r="I52">
        <v>69.52</v>
      </c>
    </row>
    <row r="54" spans="2:9" ht="12.75">
      <c r="B54" t="s">
        <v>941</v>
      </c>
      <c r="I54">
        <f>I23+I25-I27</f>
        <v>19961.129999999997</v>
      </c>
    </row>
    <row r="56" ht="12.75">
      <c r="C56" t="s">
        <v>198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6"/>
  <sheetViews>
    <sheetView workbookViewId="0" topLeftCell="A34">
      <selection activeCell="K60" sqref="K60"/>
    </sheetView>
  </sheetViews>
  <sheetFormatPr defaultColWidth="9.140625" defaultRowHeight="12.75"/>
  <sheetData>
    <row r="1" ht="12.75">
      <c r="D1" s="1" t="s">
        <v>884</v>
      </c>
    </row>
    <row r="2" ht="12.75">
      <c r="D2" s="1" t="s">
        <v>939</v>
      </c>
    </row>
    <row r="3" ht="12.75">
      <c r="D3" s="1" t="s">
        <v>1028</v>
      </c>
    </row>
    <row r="4" ht="12.75">
      <c r="D4" s="1" t="s">
        <v>886</v>
      </c>
    </row>
    <row r="5" spans="2:9" ht="12.75">
      <c r="B5" t="s">
        <v>894</v>
      </c>
      <c r="I5" s="2">
        <v>44678.5</v>
      </c>
    </row>
    <row r="6" spans="2:3" ht="12.75">
      <c r="B6" s="2" t="s">
        <v>887</v>
      </c>
      <c r="C6" s="2"/>
    </row>
    <row r="8" spans="2:9" ht="12.75">
      <c r="B8" t="s">
        <v>888</v>
      </c>
      <c r="I8">
        <v>21673.96</v>
      </c>
    </row>
    <row r="9" spans="2:9" ht="12.75">
      <c r="B9" t="s">
        <v>946</v>
      </c>
      <c r="I9">
        <v>43190.67</v>
      </c>
    </row>
    <row r="10" spans="2:9" ht="12.75">
      <c r="B10" t="s">
        <v>947</v>
      </c>
      <c r="I10">
        <v>16580.23</v>
      </c>
    </row>
    <row r="11" spans="2:9" ht="12.75">
      <c r="B11" t="s">
        <v>889</v>
      </c>
      <c r="I11">
        <v>450</v>
      </c>
    </row>
    <row r="12" spans="2:9" ht="12.75">
      <c r="B12" t="s">
        <v>890</v>
      </c>
      <c r="I12">
        <v>266880.67</v>
      </c>
    </row>
    <row r="13" spans="2:9" ht="12.75">
      <c r="B13" t="s">
        <v>949</v>
      </c>
      <c r="I13">
        <v>50679.94</v>
      </c>
    </row>
    <row r="14" spans="2:9" ht="12.75">
      <c r="B14" t="s">
        <v>891</v>
      </c>
      <c r="I14">
        <v>120446.74</v>
      </c>
    </row>
    <row r="15" spans="2:9" ht="12.75">
      <c r="B15" s="2" t="s">
        <v>892</v>
      </c>
      <c r="I15" s="2">
        <f>SUM(I8:I14)</f>
        <v>519902.20999999996</v>
      </c>
    </row>
    <row r="16" spans="2:9" ht="12.75">
      <c r="B16" t="s">
        <v>893</v>
      </c>
      <c r="I16">
        <v>511023.95</v>
      </c>
    </row>
    <row r="18" spans="2:9" ht="12.75">
      <c r="B18" t="s">
        <v>942</v>
      </c>
      <c r="I18" s="2">
        <f>I5+I15-I16</f>
        <v>53556.75999999995</v>
      </c>
    </row>
    <row r="20" spans="2:4" ht="12.75">
      <c r="B20" s="2" t="s">
        <v>895</v>
      </c>
      <c r="C20" s="2"/>
      <c r="D20" s="2"/>
    </row>
    <row r="21" spans="2:4" ht="12.75">
      <c r="B21" s="2"/>
      <c r="C21" s="2"/>
      <c r="D21" s="2"/>
    </row>
    <row r="22" spans="2:9" ht="12.75">
      <c r="B22" s="2" t="s">
        <v>943</v>
      </c>
      <c r="C22" s="2"/>
      <c r="D22" s="2"/>
      <c r="I22">
        <v>33214.59</v>
      </c>
    </row>
    <row r="24" spans="2:9" ht="12.75">
      <c r="B24" s="2" t="s">
        <v>897</v>
      </c>
      <c r="I24" s="2">
        <f>I14</f>
        <v>120446.74</v>
      </c>
    </row>
    <row r="26" spans="2:9" ht="12.75">
      <c r="B26" s="2" t="s">
        <v>898</v>
      </c>
      <c r="I26" s="2">
        <f>SUM(I27:I40)</f>
        <v>138009.99</v>
      </c>
    </row>
    <row r="27" ht="12.75">
      <c r="B27" s="2" t="s">
        <v>899</v>
      </c>
    </row>
    <row r="28" spans="2:9" ht="12.75">
      <c r="B28" t="s">
        <v>900</v>
      </c>
      <c r="I28">
        <v>18943.97</v>
      </c>
    </row>
    <row r="29" spans="2:9" ht="12.75">
      <c r="B29" t="s">
        <v>901</v>
      </c>
      <c r="I29">
        <v>3516.67</v>
      </c>
    </row>
    <row r="30" spans="2:9" ht="12.75">
      <c r="B30" t="s">
        <v>902</v>
      </c>
      <c r="I30">
        <v>18211.33</v>
      </c>
    </row>
    <row r="31" spans="2:9" ht="12.75">
      <c r="B31" t="s">
        <v>903</v>
      </c>
      <c r="I31">
        <v>10884.93</v>
      </c>
    </row>
    <row r="32" spans="2:9" ht="12.75">
      <c r="B32" t="s">
        <v>904</v>
      </c>
      <c r="I32">
        <v>859.86</v>
      </c>
    </row>
    <row r="33" spans="2:9" ht="12.75">
      <c r="B33" t="s">
        <v>905</v>
      </c>
      <c r="I33">
        <v>10570.94</v>
      </c>
    </row>
    <row r="34" spans="2:9" ht="12.75">
      <c r="B34" t="s">
        <v>906</v>
      </c>
      <c r="I34">
        <v>2616.57</v>
      </c>
    </row>
    <row r="35" spans="2:9" ht="12.75">
      <c r="B35" t="s">
        <v>907</v>
      </c>
      <c r="I35">
        <v>18002</v>
      </c>
    </row>
    <row r="36" ht="12.75">
      <c r="B36" t="s">
        <v>908</v>
      </c>
    </row>
    <row r="37" ht="12.75">
      <c r="B37" t="s">
        <v>909</v>
      </c>
    </row>
    <row r="38" ht="12.75">
      <c r="B38" t="s">
        <v>934</v>
      </c>
    </row>
    <row r="39" ht="12.75">
      <c r="B39" t="s">
        <v>935</v>
      </c>
    </row>
    <row r="40" spans="2:9" ht="12.75">
      <c r="B40" t="s">
        <v>899</v>
      </c>
      <c r="I40">
        <f>SUM(I41:I54)</f>
        <v>54403.72</v>
      </c>
    </row>
    <row r="41" spans="2:9" ht="12.75">
      <c r="B41" t="s">
        <v>1032</v>
      </c>
      <c r="I41">
        <v>600</v>
      </c>
    </row>
    <row r="42" spans="2:9" ht="12.75">
      <c r="B42" t="s">
        <v>1092</v>
      </c>
      <c r="I42">
        <v>208.57</v>
      </c>
    </row>
    <row r="43" spans="2:9" ht="12.75">
      <c r="B43" t="s">
        <v>1093</v>
      </c>
      <c r="I43">
        <v>340.85</v>
      </c>
    </row>
    <row r="44" spans="2:9" ht="12.75">
      <c r="B44" t="s">
        <v>1094</v>
      </c>
      <c r="I44">
        <v>31490.5</v>
      </c>
    </row>
    <row r="45" spans="2:9" ht="12.75">
      <c r="B45" t="s">
        <v>1041</v>
      </c>
      <c r="I45">
        <v>1260.08</v>
      </c>
    </row>
    <row r="46" spans="2:9" ht="12.75">
      <c r="B46" t="s">
        <v>1095</v>
      </c>
      <c r="I46">
        <v>1668.56</v>
      </c>
    </row>
    <row r="47" spans="2:9" ht="12.75">
      <c r="B47" t="s">
        <v>1096</v>
      </c>
      <c r="I47">
        <v>945.06</v>
      </c>
    </row>
    <row r="48" spans="2:9" ht="12.75">
      <c r="B48" t="s">
        <v>1044</v>
      </c>
      <c r="I48">
        <v>166.86</v>
      </c>
    </row>
    <row r="49" spans="2:9" ht="12.75">
      <c r="B49" t="s">
        <v>1097</v>
      </c>
      <c r="I49">
        <v>2751.42</v>
      </c>
    </row>
    <row r="50" spans="2:9" ht="12.75">
      <c r="B50" t="s">
        <v>1099</v>
      </c>
      <c r="I50">
        <v>2962.65</v>
      </c>
    </row>
    <row r="51" spans="2:9" ht="12.75">
      <c r="B51" t="s">
        <v>1035</v>
      </c>
      <c r="I51">
        <v>2096.4</v>
      </c>
    </row>
    <row r="52" spans="2:9" ht="12.75">
      <c r="B52" t="s">
        <v>25</v>
      </c>
      <c r="I52">
        <v>1890.12</v>
      </c>
    </row>
    <row r="53" spans="2:9" ht="12.75">
      <c r="B53" t="s">
        <v>1101</v>
      </c>
      <c r="I53">
        <v>6576.86</v>
      </c>
    </row>
    <row r="54" spans="2:9" ht="12.75">
      <c r="B54" t="s">
        <v>1054</v>
      </c>
      <c r="I54">
        <v>1445.79</v>
      </c>
    </row>
    <row r="55" spans="2:9" ht="12.75">
      <c r="B55" s="20" t="s">
        <v>941</v>
      </c>
      <c r="C55" s="20"/>
      <c r="D55" s="20"/>
      <c r="E55" s="20"/>
      <c r="F55" s="20"/>
      <c r="G55" s="20"/>
      <c r="H55" s="20"/>
      <c r="I55" s="20">
        <f>I22+I24-I26</f>
        <v>15651.340000000026</v>
      </c>
    </row>
    <row r="56" ht="12.75">
      <c r="C56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M51"/>
  <sheetViews>
    <sheetView workbookViewId="0" topLeftCell="A23">
      <selection activeCell="K44" sqref="K44"/>
    </sheetView>
  </sheetViews>
  <sheetFormatPr defaultColWidth="9.140625" defaultRowHeight="12.75"/>
  <cols>
    <col min="1" max="1" width="5.28125" style="0" customWidth="1"/>
    <col min="2" max="2" width="21.57421875" style="0" customWidth="1"/>
    <col min="4" max="4" width="7.28125" style="0" customWidth="1"/>
    <col min="5" max="5" width="10.8515625" style="0" customWidth="1"/>
    <col min="6" max="6" width="12.140625" style="0" customWidth="1"/>
    <col min="7" max="7" width="11.7109375" style="0" customWidth="1"/>
  </cols>
  <sheetData>
    <row r="1" spans="3:4" ht="12.75">
      <c r="C1" t="s">
        <v>910</v>
      </c>
      <c r="D1" s="2" t="s">
        <v>884</v>
      </c>
    </row>
    <row r="2" ht="13.5" customHeight="1">
      <c r="C2" t="s">
        <v>930</v>
      </c>
    </row>
    <row r="3" ht="14.25" customHeight="1">
      <c r="C3" t="s">
        <v>911</v>
      </c>
    </row>
    <row r="4" spans="2:13" ht="64.5" customHeight="1">
      <c r="B4" s="7" t="s">
        <v>912</v>
      </c>
      <c r="C4" s="8" t="s">
        <v>913</v>
      </c>
      <c r="D4" s="8" t="s">
        <v>914</v>
      </c>
      <c r="E4" s="9" t="s">
        <v>915</v>
      </c>
      <c r="F4" s="10" t="s">
        <v>931</v>
      </c>
      <c r="G4" s="10" t="s">
        <v>932</v>
      </c>
      <c r="H4" s="10" t="s">
        <v>808</v>
      </c>
      <c r="I4" s="21"/>
      <c r="J4" s="22"/>
      <c r="K4" s="23"/>
      <c r="L4" s="22"/>
      <c r="M4" s="22"/>
    </row>
    <row r="5" spans="2:13" ht="12.75">
      <c r="B5" s="11" t="s">
        <v>916</v>
      </c>
      <c r="C5" s="12" t="s">
        <v>917</v>
      </c>
      <c r="D5" s="12">
        <v>0.55</v>
      </c>
      <c r="E5" s="13">
        <v>407.9</v>
      </c>
      <c r="F5" s="14">
        <f>D5*E5*12</f>
        <v>2692.14</v>
      </c>
      <c r="G5" s="14">
        <f>F5</f>
        <v>2692.14</v>
      </c>
      <c r="H5" s="14">
        <f>F5-G5</f>
        <v>0</v>
      </c>
      <c r="I5" s="24"/>
      <c r="J5" s="16"/>
      <c r="K5" s="16"/>
      <c r="L5" s="16"/>
      <c r="M5" s="16"/>
    </row>
    <row r="6" spans="2:13" ht="12.75">
      <c r="B6" s="15" t="s">
        <v>918</v>
      </c>
      <c r="C6" s="13"/>
      <c r="D6" s="13"/>
      <c r="E6" s="13"/>
      <c r="F6" s="14"/>
      <c r="G6" s="14"/>
      <c r="H6" s="14"/>
      <c r="I6" s="24"/>
      <c r="J6" s="16"/>
      <c r="K6" s="16"/>
      <c r="L6" s="16"/>
      <c r="M6" s="4"/>
    </row>
    <row r="7" spans="2:13" ht="12.75">
      <c r="B7" s="15" t="s">
        <v>919</v>
      </c>
      <c r="C7" s="13" t="s">
        <v>917</v>
      </c>
      <c r="D7" s="13">
        <v>1.59</v>
      </c>
      <c r="E7" s="13">
        <v>407.9</v>
      </c>
      <c r="F7" s="14">
        <f aca="true" t="shared" si="0" ref="F7:F16">D7*E7*12</f>
        <v>7782.732</v>
      </c>
      <c r="G7" s="14">
        <f>F7</f>
        <v>7782.732</v>
      </c>
      <c r="H7" s="14">
        <f aca="true" t="shared" si="1" ref="H7:H17">F7-G7</f>
        <v>0</v>
      </c>
      <c r="I7" s="24"/>
      <c r="J7" s="16"/>
      <c r="K7" s="16"/>
      <c r="L7" s="16"/>
      <c r="M7" s="16"/>
    </row>
    <row r="8" spans="2:13" ht="12.75">
      <c r="B8" s="15" t="s">
        <v>920</v>
      </c>
      <c r="C8" s="13" t="s">
        <v>917</v>
      </c>
      <c r="D8" s="13">
        <v>2.35</v>
      </c>
      <c r="E8" s="13">
        <v>407.9</v>
      </c>
      <c r="F8" s="14">
        <f t="shared" si="0"/>
        <v>11502.779999999999</v>
      </c>
      <c r="G8" s="14">
        <v>56776.11</v>
      </c>
      <c r="H8" s="14">
        <f t="shared" si="1"/>
        <v>-45273.33</v>
      </c>
      <c r="I8" s="24"/>
      <c r="J8" s="16"/>
      <c r="K8" s="16"/>
      <c r="L8" s="16"/>
      <c r="M8" s="16"/>
    </row>
    <row r="9" spans="2:13" ht="12.75">
      <c r="B9" s="15" t="s">
        <v>921</v>
      </c>
      <c r="C9" s="13" t="s">
        <v>917</v>
      </c>
      <c r="D9" s="13">
        <v>2.1</v>
      </c>
      <c r="E9" s="13">
        <v>407.9</v>
      </c>
      <c r="F9" s="14">
        <f t="shared" si="0"/>
        <v>10279.08</v>
      </c>
      <c r="G9" s="14"/>
      <c r="H9" s="14">
        <f t="shared" si="1"/>
        <v>10279.08</v>
      </c>
      <c r="I9" s="24"/>
      <c r="J9" s="16"/>
      <c r="K9" s="16"/>
      <c r="L9" s="16"/>
      <c r="M9" s="16"/>
    </row>
    <row r="10" spans="2:13" ht="12.75">
      <c r="B10" s="15" t="s">
        <v>922</v>
      </c>
      <c r="C10" s="13" t="s">
        <v>917</v>
      </c>
      <c r="D10" s="13">
        <v>1.79</v>
      </c>
      <c r="E10" s="13">
        <v>407.9</v>
      </c>
      <c r="F10" s="14">
        <f t="shared" si="0"/>
        <v>8761.692</v>
      </c>
      <c r="G10" s="14">
        <f>F10</f>
        <v>8761.692</v>
      </c>
      <c r="H10" s="14">
        <f t="shared" si="1"/>
        <v>0</v>
      </c>
      <c r="I10" s="24"/>
      <c r="J10" s="16"/>
      <c r="K10" s="16"/>
      <c r="L10" s="16"/>
      <c r="M10" s="16"/>
    </row>
    <row r="11" spans="2:13" ht="12.75">
      <c r="B11" s="15" t="s">
        <v>923</v>
      </c>
      <c r="C11" s="13" t="s">
        <v>917</v>
      </c>
      <c r="D11" s="13">
        <v>0.25</v>
      </c>
      <c r="E11" s="13">
        <v>407.9</v>
      </c>
      <c r="F11" s="14">
        <f t="shared" si="0"/>
        <v>1223.6999999999998</v>
      </c>
      <c r="G11" s="14">
        <f>F11</f>
        <v>1223.6999999999998</v>
      </c>
      <c r="H11" s="14">
        <f t="shared" si="1"/>
        <v>0</v>
      </c>
      <c r="I11" s="24"/>
      <c r="J11" s="16"/>
      <c r="K11" s="16"/>
      <c r="L11" s="16"/>
      <c r="M11" s="16"/>
    </row>
    <row r="12" spans="2:13" ht="12.75">
      <c r="B12" s="15" t="s">
        <v>924</v>
      </c>
      <c r="C12" s="13" t="s">
        <v>917</v>
      </c>
      <c r="D12" s="13">
        <v>0.24</v>
      </c>
      <c r="E12" s="13">
        <v>407.9</v>
      </c>
      <c r="F12" s="14">
        <f t="shared" si="0"/>
        <v>1174.752</v>
      </c>
      <c r="G12" s="14"/>
      <c r="H12" s="14">
        <f t="shared" si="1"/>
        <v>1174.752</v>
      </c>
      <c r="I12" s="24"/>
      <c r="J12" s="16"/>
      <c r="K12" s="16"/>
      <c r="L12" s="16"/>
      <c r="M12" s="16"/>
    </row>
    <row r="13" spans="2:13" ht="12.75">
      <c r="B13" s="15" t="s">
        <v>925</v>
      </c>
      <c r="C13" s="13" t="s">
        <v>917</v>
      </c>
      <c r="D13" s="13">
        <v>1.02</v>
      </c>
      <c r="E13" s="13">
        <v>407.9</v>
      </c>
      <c r="F13" s="14">
        <f t="shared" si="0"/>
        <v>4992.696</v>
      </c>
      <c r="G13" s="14">
        <f>F13</f>
        <v>4992.696</v>
      </c>
      <c r="H13" s="14">
        <f t="shared" si="1"/>
        <v>0</v>
      </c>
      <c r="I13" s="24"/>
      <c r="J13" s="16"/>
      <c r="K13" s="16"/>
      <c r="L13" s="16"/>
      <c r="M13" s="16"/>
    </row>
    <row r="14" spans="2:13" ht="12.75">
      <c r="B14" s="15" t="s">
        <v>926</v>
      </c>
      <c r="C14" s="13" t="s">
        <v>917</v>
      </c>
      <c r="D14" s="13">
        <v>0.25</v>
      </c>
      <c r="E14" s="13">
        <v>407.9</v>
      </c>
      <c r="F14" s="14">
        <f t="shared" si="0"/>
        <v>1223.6999999999998</v>
      </c>
      <c r="G14" s="14">
        <f>F14</f>
        <v>1223.6999999999998</v>
      </c>
      <c r="H14" s="14">
        <f t="shared" si="1"/>
        <v>0</v>
      </c>
      <c r="I14" s="24"/>
      <c r="J14" s="16"/>
      <c r="K14" s="16"/>
      <c r="L14" s="16"/>
      <c r="M14" s="16"/>
    </row>
    <row r="15" spans="2:13" ht="12.75">
      <c r="B15" s="15" t="s">
        <v>927</v>
      </c>
      <c r="C15" s="13" t="s">
        <v>917</v>
      </c>
      <c r="D15" s="13">
        <v>0.04</v>
      </c>
      <c r="E15" s="13">
        <v>407.9</v>
      </c>
      <c r="F15" s="14">
        <f t="shared" si="0"/>
        <v>195.79199999999997</v>
      </c>
      <c r="G15" s="14"/>
      <c r="H15" s="14">
        <f t="shared" si="1"/>
        <v>195.79199999999997</v>
      </c>
      <c r="I15" s="24"/>
      <c r="J15" s="16"/>
      <c r="K15" s="16"/>
      <c r="L15" s="16"/>
      <c r="M15" s="16"/>
    </row>
    <row r="16" spans="2:13" ht="12.75">
      <c r="B16" s="15" t="s">
        <v>928</v>
      </c>
      <c r="C16" s="13" t="s">
        <v>917</v>
      </c>
      <c r="D16" s="13">
        <v>1.38</v>
      </c>
      <c r="E16" s="13">
        <v>407.9</v>
      </c>
      <c r="F16" s="14">
        <f t="shared" si="0"/>
        <v>6754.823999999999</v>
      </c>
      <c r="G16" s="14">
        <f>F16</f>
        <v>6754.823999999999</v>
      </c>
      <c r="H16" s="14">
        <f t="shared" si="1"/>
        <v>0</v>
      </c>
      <c r="I16" s="24"/>
      <c r="J16" s="16"/>
      <c r="K16" s="16"/>
      <c r="L16" s="16"/>
      <c r="M16" s="16"/>
    </row>
    <row r="17" spans="2:13" ht="12.75">
      <c r="B17" s="17" t="s">
        <v>892</v>
      </c>
      <c r="C17" s="17"/>
      <c r="D17" s="18">
        <f>SUM(D5:D16)</f>
        <v>11.559999999999999</v>
      </c>
      <c r="E17" s="15"/>
      <c r="F17" s="14">
        <f>SUM(F5:F16)</f>
        <v>56583.888</v>
      </c>
      <c r="G17" s="14">
        <f>SUM(G5:G16)</f>
        <v>90207.59399999998</v>
      </c>
      <c r="H17" s="14">
        <f t="shared" si="1"/>
        <v>-33623.705999999984</v>
      </c>
      <c r="I17" s="24"/>
      <c r="J17" s="16"/>
      <c r="K17" s="16"/>
      <c r="L17" s="16"/>
      <c r="M17" s="16"/>
    </row>
    <row r="18" ht="12.75">
      <c r="B18" t="s">
        <v>933</v>
      </c>
    </row>
    <row r="19" ht="12.75">
      <c r="E19" s="19"/>
    </row>
    <row r="20" spans="2:6" ht="12.75">
      <c r="B20" s="2" t="s">
        <v>929</v>
      </c>
      <c r="C20" s="2"/>
      <c r="D20" s="2"/>
      <c r="E20" s="2"/>
      <c r="F20" s="2"/>
    </row>
    <row r="21" spans="2:6" ht="12.75">
      <c r="B21" t="s">
        <v>1037</v>
      </c>
      <c r="F21">
        <v>667.42</v>
      </c>
    </row>
    <row r="22" spans="2:6" ht="12.75">
      <c r="B22" t="s">
        <v>1037</v>
      </c>
      <c r="F22">
        <v>667.42</v>
      </c>
    </row>
    <row r="23" spans="2:6" ht="12.75">
      <c r="B23" t="s">
        <v>799</v>
      </c>
      <c r="F23">
        <v>1668.56</v>
      </c>
    </row>
    <row r="24" spans="2:6" ht="12.75">
      <c r="B24" t="s">
        <v>150</v>
      </c>
      <c r="F24">
        <v>1668.56</v>
      </c>
    </row>
    <row r="25" spans="2:6" ht="12.75">
      <c r="B25" t="s">
        <v>150</v>
      </c>
      <c r="F25">
        <v>834.28</v>
      </c>
    </row>
    <row r="26" spans="2:6" ht="12.75">
      <c r="B26" t="s">
        <v>1065</v>
      </c>
      <c r="F26">
        <v>235.68</v>
      </c>
    </row>
    <row r="27" spans="2:6" ht="12.75">
      <c r="B27" t="s">
        <v>253</v>
      </c>
      <c r="F27">
        <v>834.28</v>
      </c>
    </row>
    <row r="28" spans="2:6" ht="12.75">
      <c r="B28" t="s">
        <v>291</v>
      </c>
      <c r="F28">
        <v>2817.14</v>
      </c>
    </row>
    <row r="29" spans="2:6" ht="12.75">
      <c r="B29" t="s">
        <v>800</v>
      </c>
      <c r="F29">
        <v>938.22</v>
      </c>
    </row>
    <row r="30" spans="2:6" ht="12.75">
      <c r="B30" t="s">
        <v>143</v>
      </c>
      <c r="F30">
        <v>3780.24</v>
      </c>
    </row>
    <row r="31" spans="2:6" ht="12.75">
      <c r="B31" t="s">
        <v>346</v>
      </c>
      <c r="F31">
        <v>3901.75</v>
      </c>
    </row>
    <row r="32" spans="2:6" ht="12.75">
      <c r="B32" t="s">
        <v>216</v>
      </c>
      <c r="F32">
        <v>3780.24</v>
      </c>
    </row>
    <row r="33" spans="2:6" ht="12.75">
      <c r="B33" t="s">
        <v>216</v>
      </c>
      <c r="F33">
        <v>1890.12</v>
      </c>
    </row>
    <row r="34" spans="2:6" ht="12.75">
      <c r="B34" t="s">
        <v>1087</v>
      </c>
      <c r="F34">
        <v>834.28</v>
      </c>
    </row>
    <row r="35" spans="2:6" ht="12.75">
      <c r="B35" t="s">
        <v>1036</v>
      </c>
      <c r="F35">
        <v>76.15</v>
      </c>
    </row>
    <row r="36" spans="2:6" ht="12.75">
      <c r="B36" t="s">
        <v>801</v>
      </c>
      <c r="F36">
        <v>458.14</v>
      </c>
    </row>
    <row r="37" spans="2:6" ht="12.75">
      <c r="B37" t="s">
        <v>802</v>
      </c>
      <c r="F37">
        <v>3780.24</v>
      </c>
    </row>
    <row r="38" spans="2:6" ht="12.75">
      <c r="B38" t="s">
        <v>803</v>
      </c>
      <c r="F38">
        <v>13218.7</v>
      </c>
    </row>
    <row r="39" spans="2:6" ht="12.75">
      <c r="B39" t="s">
        <v>587</v>
      </c>
      <c r="F39">
        <v>1708.56</v>
      </c>
    </row>
    <row r="40" spans="2:6" ht="12.75">
      <c r="B40" t="s">
        <v>804</v>
      </c>
      <c r="F40">
        <v>2141.3</v>
      </c>
    </row>
    <row r="41" spans="2:6" ht="12.75">
      <c r="B41" t="s">
        <v>16</v>
      </c>
      <c r="F41">
        <v>111.27</v>
      </c>
    </row>
    <row r="42" spans="2:6" ht="12.75">
      <c r="B42" t="s">
        <v>805</v>
      </c>
      <c r="F42">
        <v>970.06</v>
      </c>
    </row>
    <row r="43" spans="2:6" ht="12.75">
      <c r="B43" t="s">
        <v>806</v>
      </c>
      <c r="F43">
        <v>4649.57</v>
      </c>
    </row>
    <row r="44" spans="2:6" ht="12.75">
      <c r="B44" t="s">
        <v>118</v>
      </c>
      <c r="F44">
        <v>4865.84</v>
      </c>
    </row>
    <row r="45" spans="2:6" ht="12.75">
      <c r="B45" t="s">
        <v>807</v>
      </c>
      <c r="F45">
        <v>208.57</v>
      </c>
    </row>
    <row r="46" spans="2:6" ht="12.75">
      <c r="B46" t="s">
        <v>159</v>
      </c>
      <c r="F46">
        <v>69.52</v>
      </c>
    </row>
    <row r="47" spans="2:6" ht="12.75">
      <c r="B47" t="s">
        <v>892</v>
      </c>
      <c r="F47" s="20">
        <f>SUM(F21:F46)</f>
        <v>56776.109999999986</v>
      </c>
    </row>
    <row r="49" spans="2:6" ht="12.75">
      <c r="B49" t="s">
        <v>809</v>
      </c>
      <c r="F49" s="20">
        <v>1381.31</v>
      </c>
    </row>
    <row r="51" ht="12.75">
      <c r="C51" t="s">
        <v>198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I85"/>
  <sheetViews>
    <sheetView workbookViewId="0" topLeftCell="A58">
      <selection activeCell="L79" sqref="L79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989</v>
      </c>
    </row>
    <row r="5" ht="12.75">
      <c r="D5" s="1" t="s">
        <v>886</v>
      </c>
    </row>
    <row r="6" spans="2:9" ht="12.75">
      <c r="B6" t="s">
        <v>894</v>
      </c>
      <c r="I6" s="2">
        <v>173258.4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65250.01</v>
      </c>
    </row>
    <row r="11" spans="2:9" ht="12.75">
      <c r="B11" t="s">
        <v>946</v>
      </c>
      <c r="I11">
        <v>129621.73</v>
      </c>
    </row>
    <row r="12" spans="2:9" ht="12.75">
      <c r="B12" t="s">
        <v>947</v>
      </c>
      <c r="I12">
        <v>46286.87</v>
      </c>
    </row>
    <row r="13" spans="2:9" ht="12.75">
      <c r="B13" t="s">
        <v>889</v>
      </c>
      <c r="I13">
        <v>928.68</v>
      </c>
    </row>
    <row r="14" spans="2:9" ht="12.75">
      <c r="B14" t="s">
        <v>890</v>
      </c>
      <c r="I14">
        <v>818960.75</v>
      </c>
    </row>
    <row r="15" spans="2:9" ht="12.75">
      <c r="B15" t="s">
        <v>949</v>
      </c>
      <c r="I15">
        <v>154954.18</v>
      </c>
    </row>
    <row r="16" spans="2:9" ht="12.75">
      <c r="B16" t="s">
        <v>891</v>
      </c>
      <c r="I16">
        <v>364145.28</v>
      </c>
    </row>
    <row r="17" spans="2:9" ht="12.75">
      <c r="B17" s="2" t="s">
        <v>892</v>
      </c>
      <c r="I17" s="2">
        <f>SUM(I10:I16)</f>
        <v>1580147.5</v>
      </c>
    </row>
    <row r="18" spans="2:9" ht="12.75">
      <c r="B18" t="s">
        <v>893</v>
      </c>
      <c r="I18">
        <v>1586775.48</v>
      </c>
    </row>
    <row r="20" spans="2:9" ht="12.75">
      <c r="B20" t="s">
        <v>942</v>
      </c>
      <c r="I20" s="2">
        <f>I6+I17-I18</f>
        <v>166630.41999999993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20587.49</v>
      </c>
    </row>
    <row r="26" spans="2:9" ht="12.75">
      <c r="B26" s="2" t="s">
        <v>897</v>
      </c>
      <c r="I26" s="2">
        <f>I16</f>
        <v>364145.28</v>
      </c>
    </row>
    <row r="28" spans="2:9" ht="12.75">
      <c r="B28" s="2" t="s">
        <v>898</v>
      </c>
      <c r="I28" s="2">
        <f>SUM(I30:I42)</f>
        <v>370542.44</v>
      </c>
    </row>
    <row r="29" ht="12.75">
      <c r="B29" s="2" t="s">
        <v>899</v>
      </c>
    </row>
    <row r="30" spans="2:9" ht="12.75">
      <c r="B30" t="s">
        <v>900</v>
      </c>
      <c r="I30">
        <v>57984.15</v>
      </c>
    </row>
    <row r="31" spans="2:9" ht="12.75">
      <c r="B31" t="s">
        <v>901</v>
      </c>
      <c r="I31">
        <v>10763.9</v>
      </c>
    </row>
    <row r="32" spans="2:9" ht="12.75">
      <c r="B32" t="s">
        <v>902</v>
      </c>
      <c r="I32">
        <v>55741.67</v>
      </c>
    </row>
    <row r="33" spans="2:9" ht="12.75">
      <c r="B33" t="s">
        <v>903</v>
      </c>
      <c r="I33">
        <v>33316.86</v>
      </c>
    </row>
    <row r="34" spans="2:9" ht="12.75">
      <c r="B34" t="s">
        <v>904</v>
      </c>
      <c r="I34">
        <v>1026.46</v>
      </c>
    </row>
    <row r="35" spans="2:9" ht="12.75">
      <c r="B35" t="s">
        <v>905</v>
      </c>
      <c r="I35">
        <v>32355.79</v>
      </c>
    </row>
    <row r="36" spans="2:9" ht="12.75">
      <c r="B36" t="s">
        <v>906</v>
      </c>
      <c r="I36">
        <v>8008.86</v>
      </c>
    </row>
    <row r="37" spans="2:9" ht="12.75">
      <c r="B37" t="s">
        <v>907</v>
      </c>
      <c r="I37">
        <v>55100.96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ht="12.75">
      <c r="B41" t="s">
        <v>935</v>
      </c>
    </row>
    <row r="42" spans="2:9" ht="12.75">
      <c r="B42" t="s">
        <v>899</v>
      </c>
      <c r="I42">
        <f>SUM(I43:I81)</f>
        <v>116243.79000000001</v>
      </c>
    </row>
    <row r="43" spans="2:9" ht="12.75">
      <c r="B43" t="s">
        <v>1032</v>
      </c>
      <c r="I43">
        <v>700</v>
      </c>
    </row>
    <row r="44" spans="2:9" ht="12.75">
      <c r="B44" t="s">
        <v>1037</v>
      </c>
      <c r="I44">
        <v>834.28</v>
      </c>
    </row>
    <row r="45" spans="2:9" ht="12.75">
      <c r="B45" t="s">
        <v>70</v>
      </c>
      <c r="I45">
        <v>834.28</v>
      </c>
    </row>
    <row r="46" spans="2:9" ht="12.75">
      <c r="B46" t="s">
        <v>268</v>
      </c>
      <c r="I46">
        <v>526.54</v>
      </c>
    </row>
    <row r="47" spans="2:9" ht="12.75">
      <c r="B47" t="s">
        <v>1038</v>
      </c>
      <c r="I47">
        <v>3607.36</v>
      </c>
    </row>
    <row r="48" spans="2:9" ht="12.75">
      <c r="B48" t="s">
        <v>349</v>
      </c>
      <c r="I48">
        <v>1181.32</v>
      </c>
    </row>
    <row r="49" spans="2:9" ht="12.75">
      <c r="B49" t="s">
        <v>350</v>
      </c>
      <c r="I49">
        <v>1890.12</v>
      </c>
    </row>
    <row r="50" spans="2:9" ht="12.75">
      <c r="B50" t="s">
        <v>351</v>
      </c>
      <c r="I50">
        <v>1890.12</v>
      </c>
    </row>
    <row r="51" spans="2:9" ht="12.75">
      <c r="B51" t="s">
        <v>44</v>
      </c>
      <c r="I51">
        <v>417.14</v>
      </c>
    </row>
    <row r="52" spans="2:9" ht="12.75">
      <c r="B52" t="s">
        <v>44</v>
      </c>
      <c r="I52">
        <v>417.14</v>
      </c>
    </row>
    <row r="53" spans="2:9" ht="12.75">
      <c r="B53" t="s">
        <v>1065</v>
      </c>
      <c r="I53">
        <v>1380.73</v>
      </c>
    </row>
    <row r="54" spans="2:9" ht="12.75">
      <c r="B54" t="s">
        <v>352</v>
      </c>
      <c r="I54">
        <v>472.53</v>
      </c>
    </row>
    <row r="55" spans="2:9" ht="12.75">
      <c r="B55" t="s">
        <v>353</v>
      </c>
      <c r="I55">
        <v>1668.56</v>
      </c>
    </row>
    <row r="56" spans="2:9" ht="12.75">
      <c r="B56" t="s">
        <v>1045</v>
      </c>
      <c r="I56">
        <v>3587.12</v>
      </c>
    </row>
    <row r="57" spans="2:9" ht="12.75">
      <c r="B57" t="s">
        <v>354</v>
      </c>
      <c r="I57">
        <v>593.14</v>
      </c>
    </row>
    <row r="58" spans="2:9" ht="12.75">
      <c r="B58" t="s">
        <v>1049</v>
      </c>
      <c r="I58">
        <v>278.09</v>
      </c>
    </row>
    <row r="59" spans="2:9" ht="12.75">
      <c r="B59" t="s">
        <v>264</v>
      </c>
      <c r="I59">
        <v>14191.92</v>
      </c>
    </row>
    <row r="60" spans="2:9" ht="12.75">
      <c r="B60" t="s">
        <v>355</v>
      </c>
      <c r="I60">
        <v>2190.12</v>
      </c>
    </row>
    <row r="61" spans="2:9" ht="12.75">
      <c r="B61" t="s">
        <v>1048</v>
      </c>
      <c r="I61">
        <v>650.39</v>
      </c>
    </row>
    <row r="62" spans="2:9" ht="12.75">
      <c r="B62" t="s">
        <v>356</v>
      </c>
      <c r="I62">
        <v>12420.24</v>
      </c>
    </row>
    <row r="63" spans="2:9" ht="12.75">
      <c r="B63" t="s">
        <v>357</v>
      </c>
      <c r="I63">
        <v>1381.66</v>
      </c>
    </row>
    <row r="64" spans="2:9" ht="12.75">
      <c r="B64" t="s">
        <v>140</v>
      </c>
      <c r="I64">
        <v>41094.3</v>
      </c>
    </row>
    <row r="65" spans="2:9" ht="12.75">
      <c r="B65" t="s">
        <v>358</v>
      </c>
      <c r="I65">
        <v>567.14</v>
      </c>
    </row>
    <row r="66" spans="2:9" ht="12.75">
      <c r="B66" t="s">
        <v>558</v>
      </c>
      <c r="I66">
        <v>2202.28</v>
      </c>
    </row>
    <row r="67" spans="2:9" ht="12.75">
      <c r="B67" t="s">
        <v>359</v>
      </c>
      <c r="I67">
        <v>417.14</v>
      </c>
    </row>
    <row r="68" spans="2:9" ht="12.75">
      <c r="B68" t="s">
        <v>360</v>
      </c>
      <c r="I68">
        <v>208.57</v>
      </c>
    </row>
    <row r="69" spans="2:9" ht="12.75">
      <c r="B69" t="s">
        <v>361</v>
      </c>
      <c r="I69">
        <v>2713.06</v>
      </c>
    </row>
    <row r="70" spans="2:9" ht="12.75">
      <c r="B70" t="s">
        <v>1081</v>
      </c>
      <c r="I70">
        <v>467.17</v>
      </c>
    </row>
    <row r="71" spans="2:9" ht="12.75">
      <c r="B71" t="s">
        <v>1109</v>
      </c>
      <c r="I71">
        <v>1417.59</v>
      </c>
    </row>
    <row r="72" spans="2:9" ht="12.75">
      <c r="B72" t="s">
        <v>362</v>
      </c>
      <c r="I72">
        <v>2323.87</v>
      </c>
    </row>
    <row r="73" spans="2:9" ht="12.75">
      <c r="B73" t="s">
        <v>42</v>
      </c>
      <c r="I73">
        <v>4227.34</v>
      </c>
    </row>
    <row r="74" spans="2:9" ht="12.75">
      <c r="B74" t="s">
        <v>363</v>
      </c>
      <c r="I74">
        <v>834.28</v>
      </c>
    </row>
    <row r="75" spans="2:9" ht="12.75">
      <c r="B75" t="s">
        <v>48</v>
      </c>
      <c r="I75">
        <v>4013.85</v>
      </c>
    </row>
    <row r="76" spans="2:9" ht="12.75">
      <c r="B76" t="s">
        <v>364</v>
      </c>
      <c r="I76">
        <v>2840.14</v>
      </c>
    </row>
    <row r="77" spans="2:9" ht="12.75">
      <c r="B77" t="s">
        <v>365</v>
      </c>
      <c r="I77">
        <v>208.57</v>
      </c>
    </row>
    <row r="78" spans="2:9" ht="12.75">
      <c r="B78" t="s">
        <v>366</v>
      </c>
      <c r="I78">
        <v>776.02</v>
      </c>
    </row>
    <row r="79" spans="2:9" ht="12.75">
      <c r="B79" t="s">
        <v>367</v>
      </c>
      <c r="I79">
        <v>597.14</v>
      </c>
    </row>
    <row r="80" spans="2:9" ht="12.75">
      <c r="B80" t="s">
        <v>16</v>
      </c>
      <c r="I80">
        <v>222.53</v>
      </c>
    </row>
    <row r="82" spans="2:9" ht="12.75">
      <c r="B82" t="s">
        <v>941</v>
      </c>
      <c r="I82">
        <f>I24+I26-I28</f>
        <v>14190.330000000016</v>
      </c>
    </row>
    <row r="85" ht="12.75">
      <c r="C85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I85"/>
  <sheetViews>
    <sheetView workbookViewId="0" topLeftCell="A59">
      <selection activeCell="N76" sqref="N76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987</v>
      </c>
    </row>
    <row r="5" ht="12.75">
      <c r="D5" s="1" t="s">
        <v>886</v>
      </c>
    </row>
    <row r="6" spans="2:9" ht="12.75">
      <c r="B6" t="s">
        <v>894</v>
      </c>
      <c r="I6" s="2">
        <v>305656.39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133827.86</v>
      </c>
    </row>
    <row r="11" spans="2:9" ht="12.75">
      <c r="B11" t="s">
        <v>946</v>
      </c>
      <c r="I11">
        <v>266984.58</v>
      </c>
    </row>
    <row r="12" spans="2:9" ht="12.75">
      <c r="B12" t="s">
        <v>947</v>
      </c>
      <c r="I12">
        <v>55104.38</v>
      </c>
    </row>
    <row r="13" spans="2:9" ht="12.75">
      <c r="B13" t="s">
        <v>889</v>
      </c>
      <c r="I13">
        <v>3227.01</v>
      </c>
    </row>
    <row r="14" spans="2:9" ht="12.75">
      <c r="B14" t="s">
        <v>890</v>
      </c>
      <c r="I14">
        <v>992144.07</v>
      </c>
    </row>
    <row r="15" spans="2:9" ht="12.75">
      <c r="B15" t="s">
        <v>949</v>
      </c>
      <c r="I15">
        <v>359106.63</v>
      </c>
    </row>
    <row r="16" spans="2:9" ht="12.75">
      <c r="B16" t="s">
        <v>891</v>
      </c>
      <c r="I16">
        <v>439864.02</v>
      </c>
    </row>
    <row r="18" spans="2:9" ht="12.75">
      <c r="B18" s="2" t="s">
        <v>892</v>
      </c>
      <c r="I18" s="2">
        <f>SUM(I10:I17)</f>
        <v>2250258.55</v>
      </c>
    </row>
    <row r="19" spans="2:9" ht="12.75">
      <c r="B19" t="s">
        <v>893</v>
      </c>
      <c r="I19">
        <v>2198933.16</v>
      </c>
    </row>
    <row r="20" ht="12.75">
      <c r="I20" t="s">
        <v>988</v>
      </c>
    </row>
    <row r="21" spans="2:9" ht="12.75">
      <c r="B21" t="s">
        <v>942</v>
      </c>
      <c r="I21" s="2">
        <f>I6+I18-I19</f>
        <v>356981.7799999998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9" ht="12.75">
      <c r="B25" s="2" t="s">
        <v>943</v>
      </c>
      <c r="C25" s="2"/>
      <c r="D25" s="2"/>
      <c r="I25">
        <v>8182.98</v>
      </c>
    </row>
    <row r="27" spans="2:9" ht="12.75">
      <c r="B27" s="2" t="s">
        <v>897</v>
      </c>
      <c r="I27" s="2">
        <f>I16</f>
        <v>439864.02</v>
      </c>
    </row>
    <row r="29" spans="2:9" ht="12.75">
      <c r="B29" s="2" t="s">
        <v>898</v>
      </c>
      <c r="I29" s="2">
        <f>SUM(I31:I43)</f>
        <v>440648.47</v>
      </c>
    </row>
    <row r="30" ht="12.75">
      <c r="B30" s="2" t="s">
        <v>899</v>
      </c>
    </row>
    <row r="31" spans="2:9" ht="12.75">
      <c r="B31" t="s">
        <v>900</v>
      </c>
      <c r="I31">
        <v>69982.27</v>
      </c>
    </row>
    <row r="32" spans="2:9" ht="12.75">
      <c r="B32" t="s">
        <v>901</v>
      </c>
      <c r="I32">
        <v>21687.92</v>
      </c>
    </row>
    <row r="33" spans="2:9" ht="12.75">
      <c r="B33" t="s">
        <v>902</v>
      </c>
      <c r="I33">
        <v>67275.78</v>
      </c>
    </row>
    <row r="34" spans="2:9" ht="12.75">
      <c r="B34" t="s">
        <v>903</v>
      </c>
      <c r="I34">
        <v>40210.81</v>
      </c>
    </row>
    <row r="35" spans="2:9" ht="12.75">
      <c r="B35" t="s">
        <v>904</v>
      </c>
      <c r="I35">
        <v>1026.46</v>
      </c>
    </row>
    <row r="36" spans="2:9" ht="12.75">
      <c r="B36" t="s">
        <v>905</v>
      </c>
      <c r="I36">
        <v>39050.88</v>
      </c>
    </row>
    <row r="37" spans="2:9" ht="12.75">
      <c r="B37" t="s">
        <v>906</v>
      </c>
      <c r="I37">
        <v>9666.06</v>
      </c>
    </row>
    <row r="38" spans="2:9" ht="12.75">
      <c r="B38" t="s">
        <v>907</v>
      </c>
      <c r="I38">
        <v>66502.49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spans="2:9" ht="12.75">
      <c r="B42" t="s">
        <v>935</v>
      </c>
      <c r="I42">
        <f>SUM(I44:I80)</f>
        <v>125245.8</v>
      </c>
    </row>
    <row r="43" ht="12.75">
      <c r="B43" t="s">
        <v>899</v>
      </c>
    </row>
    <row r="44" spans="2:9" ht="12.75">
      <c r="B44" t="s">
        <v>1032</v>
      </c>
      <c r="I44">
        <v>600</v>
      </c>
    </row>
    <row r="45" spans="2:9" ht="12.75">
      <c r="B45" t="s">
        <v>207</v>
      </c>
      <c r="I45">
        <v>2075</v>
      </c>
    </row>
    <row r="46" spans="2:9" ht="12.75">
      <c r="B46" t="s">
        <v>368</v>
      </c>
      <c r="I46">
        <v>934.28</v>
      </c>
    </row>
    <row r="47" spans="2:9" ht="12.75">
      <c r="B47" t="s">
        <v>369</v>
      </c>
      <c r="I47">
        <v>52.14</v>
      </c>
    </row>
    <row r="48" spans="2:9" ht="12.75">
      <c r="B48" t="s">
        <v>1038</v>
      </c>
      <c r="I48">
        <v>8413.84</v>
      </c>
    </row>
    <row r="49" spans="2:9" ht="12.75">
      <c r="B49" t="s">
        <v>370</v>
      </c>
      <c r="I49">
        <v>834.28</v>
      </c>
    </row>
    <row r="50" spans="2:9" ht="12.75">
      <c r="B50" t="s">
        <v>371</v>
      </c>
      <c r="I50">
        <v>625.71</v>
      </c>
    </row>
    <row r="51" spans="2:9" ht="12.75">
      <c r="B51" t="s">
        <v>370</v>
      </c>
      <c r="I51">
        <v>834.28</v>
      </c>
    </row>
    <row r="52" spans="2:9" ht="12.75">
      <c r="B52" t="s">
        <v>371</v>
      </c>
      <c r="I52">
        <v>625.71</v>
      </c>
    </row>
    <row r="53" spans="2:9" ht="12.75">
      <c r="B53" t="s">
        <v>352</v>
      </c>
      <c r="I53">
        <v>472.53</v>
      </c>
    </row>
    <row r="54" spans="2:9" ht="12.75">
      <c r="B54" t="s">
        <v>272</v>
      </c>
      <c r="I54">
        <v>4280.24</v>
      </c>
    </row>
    <row r="55" spans="2:9" ht="12.75">
      <c r="B55" t="s">
        <v>372</v>
      </c>
      <c r="I55">
        <v>2340.12</v>
      </c>
    </row>
    <row r="56" spans="2:9" ht="12.75">
      <c r="B56" t="s">
        <v>55</v>
      </c>
      <c r="I56">
        <v>894.28</v>
      </c>
    </row>
    <row r="57" spans="2:9" ht="12.75">
      <c r="B57" t="s">
        <v>373</v>
      </c>
      <c r="I57">
        <v>4980.24</v>
      </c>
    </row>
    <row r="58" spans="2:9" ht="12.75">
      <c r="B58" t="s">
        <v>180</v>
      </c>
      <c r="I58">
        <v>229.43</v>
      </c>
    </row>
    <row r="59" spans="2:9" ht="12.75">
      <c r="B59" t="s">
        <v>274</v>
      </c>
      <c r="I59">
        <v>312.86</v>
      </c>
    </row>
    <row r="60" spans="2:9" ht="12.75">
      <c r="B60" t="s">
        <v>374</v>
      </c>
      <c r="I60">
        <v>2640.12</v>
      </c>
    </row>
    <row r="61" spans="2:9" ht="12.75">
      <c r="B61" t="s">
        <v>375</v>
      </c>
      <c r="I61">
        <v>945.06</v>
      </c>
    </row>
    <row r="62" spans="2:9" ht="12.75">
      <c r="B62" t="s">
        <v>558</v>
      </c>
      <c r="I62">
        <v>5361.8</v>
      </c>
    </row>
    <row r="63" spans="2:9" ht="12.75">
      <c r="B63" t="s">
        <v>1052</v>
      </c>
      <c r="I63">
        <v>1890.12</v>
      </c>
    </row>
    <row r="64" spans="2:9" ht="12.75">
      <c r="B64" t="s">
        <v>41</v>
      </c>
      <c r="I64">
        <v>1417.59</v>
      </c>
    </row>
    <row r="65" spans="2:9" ht="12.75">
      <c r="B65" t="s">
        <v>376</v>
      </c>
      <c r="I65">
        <v>4741.35</v>
      </c>
    </row>
    <row r="66" spans="2:9" ht="12.75">
      <c r="B66" t="s">
        <v>377</v>
      </c>
      <c r="I66">
        <v>4248.89</v>
      </c>
    </row>
    <row r="67" spans="2:9" ht="12.75">
      <c r="B67" t="s">
        <v>272</v>
      </c>
      <c r="I67">
        <v>7019.56</v>
      </c>
    </row>
    <row r="68" spans="2:9" ht="12.75">
      <c r="B68" t="s">
        <v>100</v>
      </c>
      <c r="I68">
        <v>644.31</v>
      </c>
    </row>
    <row r="69" spans="2:9" ht="12.75">
      <c r="B69" t="s">
        <v>26</v>
      </c>
      <c r="I69">
        <v>417.14</v>
      </c>
    </row>
    <row r="70" spans="2:9" ht="12.75">
      <c r="B70" t="s">
        <v>26</v>
      </c>
      <c r="I70">
        <v>417.14</v>
      </c>
    </row>
    <row r="71" spans="2:9" ht="12.75">
      <c r="B71" t="s">
        <v>44</v>
      </c>
      <c r="I71">
        <v>485.54</v>
      </c>
    </row>
    <row r="72" spans="2:9" ht="12.75">
      <c r="B72" t="s">
        <v>378</v>
      </c>
      <c r="I72">
        <v>43580.04</v>
      </c>
    </row>
    <row r="73" spans="2:9" ht="12.75">
      <c r="B73" t="s">
        <v>1036</v>
      </c>
      <c r="I73">
        <v>173.84</v>
      </c>
    </row>
    <row r="74" spans="2:9" ht="12.75">
      <c r="B74" t="s">
        <v>379</v>
      </c>
      <c r="I74">
        <v>5849.64</v>
      </c>
    </row>
    <row r="75" spans="2:9" ht="12.75">
      <c r="B75" t="s">
        <v>380</v>
      </c>
      <c r="I75">
        <v>836.28</v>
      </c>
    </row>
    <row r="76" spans="2:9" ht="12.75">
      <c r="B76" t="s">
        <v>16</v>
      </c>
      <c r="I76">
        <v>276.53</v>
      </c>
    </row>
    <row r="77" spans="2:9" ht="12.75">
      <c r="B77" t="s">
        <v>381</v>
      </c>
      <c r="I77">
        <v>2003.24</v>
      </c>
    </row>
    <row r="78" spans="2:9" ht="12.75">
      <c r="B78" t="s">
        <v>382</v>
      </c>
      <c r="I78">
        <v>1890.12</v>
      </c>
    </row>
    <row r="79" spans="2:9" ht="12.75">
      <c r="B79" t="s">
        <v>383</v>
      </c>
      <c r="I79">
        <v>11693.98</v>
      </c>
    </row>
    <row r="80" spans="2:9" ht="12.75">
      <c r="B80" t="s">
        <v>114</v>
      </c>
      <c r="I80">
        <v>208.57</v>
      </c>
    </row>
    <row r="82" spans="2:9" ht="12.75">
      <c r="B82" t="s">
        <v>941</v>
      </c>
      <c r="I82" s="20">
        <f>I25+I27-I29</f>
        <v>7398.530000000028</v>
      </c>
    </row>
    <row r="85" ht="12.75">
      <c r="C85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K69"/>
  <sheetViews>
    <sheetView workbookViewId="0" topLeftCell="A50">
      <selection activeCell="K73" sqref="K73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986</v>
      </c>
    </row>
    <row r="5" ht="12.75">
      <c r="D5" s="1" t="s">
        <v>886</v>
      </c>
    </row>
    <row r="6" spans="2:9" ht="12.75">
      <c r="B6" t="s">
        <v>894</v>
      </c>
      <c r="I6" s="2">
        <v>236182.99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137969.58</v>
      </c>
    </row>
    <row r="11" spans="2:9" ht="12.75">
      <c r="B11" t="s">
        <v>946</v>
      </c>
      <c r="I11">
        <v>275263.05</v>
      </c>
    </row>
    <row r="12" spans="2:9" ht="12.75">
      <c r="B12" t="s">
        <v>947</v>
      </c>
      <c r="I12">
        <v>57568.71</v>
      </c>
    </row>
    <row r="13" spans="2:9" ht="12.75">
      <c r="B13" t="s">
        <v>889</v>
      </c>
      <c r="I13">
        <v>1674.36</v>
      </c>
    </row>
    <row r="14" spans="2:9" ht="12.75">
      <c r="B14" t="s">
        <v>890</v>
      </c>
      <c r="I14">
        <v>1661974.51</v>
      </c>
    </row>
    <row r="15" spans="2:9" ht="12.75">
      <c r="B15" t="s">
        <v>949</v>
      </c>
      <c r="I15">
        <v>404928.3</v>
      </c>
    </row>
    <row r="16" spans="2:9" ht="12.75">
      <c r="B16" t="s">
        <v>891</v>
      </c>
      <c r="I16">
        <v>748457.76</v>
      </c>
    </row>
    <row r="17" spans="2:9" ht="12.75">
      <c r="B17" s="2" t="s">
        <v>892</v>
      </c>
      <c r="I17" s="2">
        <f>SUM(I10:I16)</f>
        <v>3287836.2699999996</v>
      </c>
    </row>
    <row r="18" spans="2:9" ht="12.75">
      <c r="B18" t="s">
        <v>893</v>
      </c>
      <c r="I18">
        <v>3256036.19</v>
      </c>
    </row>
    <row r="20" spans="2:9" ht="12.75">
      <c r="B20" t="s">
        <v>942</v>
      </c>
      <c r="I20" s="2">
        <f>I6+I17-I18</f>
        <v>267983.06999999983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11" ht="12.75">
      <c r="B24" s="2" t="s">
        <v>943</v>
      </c>
      <c r="C24" s="2"/>
      <c r="D24" s="2"/>
      <c r="I24">
        <v>-146354</v>
      </c>
      <c r="K24">
        <v>-146354</v>
      </c>
    </row>
    <row r="26" spans="2:9" ht="12.75">
      <c r="B26" s="2" t="s">
        <v>897</v>
      </c>
      <c r="I26" s="2">
        <f>I16</f>
        <v>748457.76</v>
      </c>
    </row>
    <row r="28" spans="2:9" ht="12.75">
      <c r="B28" s="2" t="s">
        <v>898</v>
      </c>
      <c r="I28" s="2">
        <f>SUM(I30:I42)</f>
        <v>615235.11</v>
      </c>
    </row>
    <row r="29" ht="12.75">
      <c r="B29" s="2" t="s">
        <v>899</v>
      </c>
    </row>
    <row r="30" spans="2:9" ht="12.75">
      <c r="B30" t="s">
        <v>900</v>
      </c>
      <c r="I30">
        <v>117177.66</v>
      </c>
    </row>
    <row r="31" spans="2:9" ht="12.75">
      <c r="B31" t="s">
        <v>901</v>
      </c>
      <c r="I31">
        <v>21752.32</v>
      </c>
    </row>
    <row r="32" spans="2:9" ht="12.75">
      <c r="B32" t="s">
        <v>902</v>
      </c>
      <c r="I32">
        <v>112645.93</v>
      </c>
    </row>
    <row r="33" spans="2:9" ht="12.75">
      <c r="B33" t="s">
        <v>903</v>
      </c>
      <c r="I33">
        <v>67328.6</v>
      </c>
    </row>
    <row r="34" spans="2:9" ht="12.75">
      <c r="B34" t="s">
        <v>904</v>
      </c>
      <c r="I34">
        <v>2161.55</v>
      </c>
    </row>
    <row r="35" spans="2:9" ht="12.75">
      <c r="B35" t="s">
        <v>905</v>
      </c>
      <c r="I35">
        <v>65386.43</v>
      </c>
    </row>
    <row r="36" spans="2:9" ht="12.75">
      <c r="B36" t="s">
        <v>906</v>
      </c>
      <c r="I36">
        <v>16184.76</v>
      </c>
    </row>
    <row r="37" spans="2:9" ht="12.75">
      <c r="B37" t="s">
        <v>907</v>
      </c>
      <c r="I37">
        <v>111351.15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ht="12.75">
      <c r="B41" t="s">
        <v>935</v>
      </c>
    </row>
    <row r="42" spans="2:9" ht="12.75">
      <c r="B42" t="s">
        <v>899</v>
      </c>
      <c r="I42">
        <f>SUM(I43:I64)</f>
        <v>101246.70999999998</v>
      </c>
    </row>
    <row r="43" spans="2:9" ht="12.75">
      <c r="B43" t="s">
        <v>1032</v>
      </c>
      <c r="I43">
        <v>2900</v>
      </c>
    </row>
    <row r="44" spans="2:9" ht="12.75">
      <c r="B44" t="s">
        <v>384</v>
      </c>
      <c r="I44">
        <v>834.28</v>
      </c>
    </row>
    <row r="45" spans="2:9" ht="12.75">
      <c r="B45" t="s">
        <v>369</v>
      </c>
      <c r="I45">
        <v>52.14</v>
      </c>
    </row>
    <row r="46" spans="2:9" ht="12.75">
      <c r="B46" t="s">
        <v>1038</v>
      </c>
      <c r="I46">
        <v>8528.65</v>
      </c>
    </row>
    <row r="47" spans="2:9" ht="12.75">
      <c r="B47" t="s">
        <v>385</v>
      </c>
      <c r="I47">
        <v>417.14</v>
      </c>
    </row>
    <row r="48" spans="2:9" ht="12.75">
      <c r="B48" t="s">
        <v>1065</v>
      </c>
      <c r="I48">
        <v>2761.47</v>
      </c>
    </row>
    <row r="49" spans="2:9" ht="12.75">
      <c r="B49" t="s">
        <v>20</v>
      </c>
      <c r="I49">
        <v>1668.56</v>
      </c>
    </row>
    <row r="50" spans="2:9" ht="12.75">
      <c r="B50" t="s">
        <v>386</v>
      </c>
      <c r="I50">
        <v>58300</v>
      </c>
    </row>
    <row r="51" spans="2:9" ht="12.75">
      <c r="B51" t="s">
        <v>352</v>
      </c>
      <c r="I51">
        <v>472.53</v>
      </c>
    </row>
    <row r="52" spans="2:9" ht="12.75">
      <c r="B52" t="s">
        <v>1042</v>
      </c>
      <c r="I52">
        <v>2280.12</v>
      </c>
    </row>
    <row r="53" spans="2:9" ht="12.75">
      <c r="B53" t="s">
        <v>379</v>
      </c>
      <c r="I53">
        <v>1890.12</v>
      </c>
    </row>
    <row r="54" spans="2:9" ht="12.75">
      <c r="B54" t="s">
        <v>387</v>
      </c>
      <c r="I54">
        <v>104.28</v>
      </c>
    </row>
    <row r="55" spans="2:9" ht="12.75">
      <c r="B55" t="s">
        <v>225</v>
      </c>
      <c r="I55">
        <v>472.38</v>
      </c>
    </row>
    <row r="56" spans="2:9" ht="12.75">
      <c r="B56" t="s">
        <v>26</v>
      </c>
      <c r="I56">
        <v>417.14</v>
      </c>
    </row>
    <row r="57" spans="2:9" ht="12.75">
      <c r="B57" t="s">
        <v>25</v>
      </c>
      <c r="I57">
        <v>945.06</v>
      </c>
    </row>
    <row r="58" spans="2:9" ht="12.75">
      <c r="B58" t="s">
        <v>1052</v>
      </c>
      <c r="I58" s="5">
        <v>1251.42</v>
      </c>
    </row>
    <row r="59" spans="2:9" ht="12.75">
      <c r="B59" t="s">
        <v>1109</v>
      </c>
      <c r="I59">
        <v>1417.59</v>
      </c>
    </row>
    <row r="60" spans="2:9" ht="12.75">
      <c r="B60" t="s">
        <v>26</v>
      </c>
      <c r="I60">
        <v>417.14</v>
      </c>
    </row>
    <row r="61" spans="2:9" ht="12.75">
      <c r="B61" t="s">
        <v>389</v>
      </c>
      <c r="I61">
        <v>1668.56</v>
      </c>
    </row>
    <row r="62" spans="2:9" ht="12.75">
      <c r="B62" t="s">
        <v>390</v>
      </c>
      <c r="I62">
        <v>13294.5</v>
      </c>
    </row>
    <row r="63" spans="2:9" ht="12.75">
      <c r="B63" t="s">
        <v>1053</v>
      </c>
      <c r="I63">
        <v>945.06</v>
      </c>
    </row>
    <row r="64" spans="2:9" ht="12.75">
      <c r="B64" t="s">
        <v>212</v>
      </c>
      <c r="I64">
        <v>208.57</v>
      </c>
    </row>
    <row r="66" spans="2:9" ht="12.75">
      <c r="B66" t="s">
        <v>941</v>
      </c>
      <c r="I66" s="20">
        <f>I24+I26-I28</f>
        <v>-13131.349999999977</v>
      </c>
    </row>
    <row r="69" ht="12.75">
      <c r="C69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G84"/>
  <sheetViews>
    <sheetView workbookViewId="0" topLeftCell="A58">
      <selection activeCell="G45" sqref="G45"/>
    </sheetView>
  </sheetViews>
  <sheetFormatPr defaultColWidth="9.140625" defaultRowHeight="12.75"/>
  <cols>
    <col min="4" max="4" width="47.421875" style="0" customWidth="1"/>
  </cols>
  <sheetData>
    <row r="2" ht="12.75">
      <c r="D2" s="1" t="s">
        <v>884</v>
      </c>
    </row>
    <row r="3" ht="12.75">
      <c r="D3" s="1" t="s">
        <v>939</v>
      </c>
    </row>
    <row r="4" ht="12.75">
      <c r="D4" s="1" t="s">
        <v>983</v>
      </c>
    </row>
    <row r="5" ht="12.75">
      <c r="D5" s="1" t="s">
        <v>886</v>
      </c>
    </row>
    <row r="6" spans="2:5" ht="12.75">
      <c r="B6" t="s">
        <v>894</v>
      </c>
      <c r="E6" s="2">
        <v>682036.2</v>
      </c>
    </row>
    <row r="8" spans="2:3" ht="12.75">
      <c r="B8" s="2" t="s">
        <v>887</v>
      </c>
      <c r="C8" s="2"/>
    </row>
    <row r="10" spans="2:5" ht="12.75">
      <c r="B10" t="s">
        <v>888</v>
      </c>
      <c r="E10">
        <v>41739.16</v>
      </c>
    </row>
    <row r="11" spans="2:5" ht="12.75">
      <c r="B11" t="s">
        <v>946</v>
      </c>
      <c r="E11">
        <v>154311.12</v>
      </c>
    </row>
    <row r="12" spans="2:5" ht="12.75">
      <c r="B12" t="s">
        <v>889</v>
      </c>
      <c r="E12">
        <v>5673.45</v>
      </c>
    </row>
    <row r="13" spans="2:5" ht="12.75">
      <c r="B13" t="s">
        <v>890</v>
      </c>
      <c r="E13">
        <v>636179.8</v>
      </c>
    </row>
    <row r="14" spans="2:5" ht="12.75">
      <c r="B14" t="s">
        <v>949</v>
      </c>
      <c r="E14">
        <v>214877.65</v>
      </c>
    </row>
    <row r="15" spans="2:5" ht="12.75">
      <c r="B15" t="s">
        <v>891</v>
      </c>
      <c r="E15">
        <v>255217.56</v>
      </c>
    </row>
    <row r="16" spans="2:5" ht="12.75">
      <c r="B16" t="s">
        <v>948</v>
      </c>
      <c r="E16">
        <v>12828.11</v>
      </c>
    </row>
    <row r="17" spans="2:5" ht="12.75">
      <c r="B17" t="s">
        <v>984</v>
      </c>
      <c r="E17">
        <v>266921.12</v>
      </c>
    </row>
    <row r="18" spans="2:5" ht="12.75">
      <c r="B18" s="2" t="s">
        <v>892</v>
      </c>
      <c r="E18" s="2">
        <f>SUM(E10:E17)</f>
        <v>1587747.9700000002</v>
      </c>
    </row>
    <row r="19" spans="2:5" ht="12.75">
      <c r="B19" t="s">
        <v>893</v>
      </c>
      <c r="E19">
        <v>1421364.45</v>
      </c>
    </row>
    <row r="21" spans="2:5" ht="12.75">
      <c r="B21" t="s">
        <v>942</v>
      </c>
      <c r="E21" s="2">
        <f>E6+E18-E19</f>
        <v>848419.72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7" ht="12.75">
      <c r="B25" s="2" t="s">
        <v>943</v>
      </c>
      <c r="C25" s="2"/>
      <c r="D25" s="2"/>
      <c r="E25">
        <v>125728.8</v>
      </c>
      <c r="G25">
        <v>125728.8</v>
      </c>
    </row>
    <row r="27" spans="2:5" ht="12.75">
      <c r="B27" s="2" t="s">
        <v>897</v>
      </c>
      <c r="E27" s="2">
        <f>E15</f>
        <v>255217.56</v>
      </c>
    </row>
    <row r="29" spans="2:5" ht="12.75">
      <c r="B29" s="2" t="s">
        <v>898</v>
      </c>
      <c r="E29">
        <f>SUM(E31:E43)</f>
        <v>220089.61</v>
      </c>
    </row>
    <row r="30" ht="12.75">
      <c r="B30" s="2" t="s">
        <v>899</v>
      </c>
    </row>
    <row r="31" spans="2:5" ht="12.75">
      <c r="B31" t="s">
        <v>900</v>
      </c>
      <c r="E31">
        <v>44761.88</v>
      </c>
    </row>
    <row r="32" spans="2:5" ht="12.75">
      <c r="B32" t="s">
        <v>901</v>
      </c>
      <c r="E32">
        <v>7949.39</v>
      </c>
    </row>
    <row r="33" spans="2:5" ht="12.75">
      <c r="B33" t="s">
        <v>902</v>
      </c>
      <c r="E33">
        <v>43030.76</v>
      </c>
    </row>
    <row r="34" spans="2:5" ht="12.75">
      <c r="B34" t="s">
        <v>903</v>
      </c>
      <c r="E34">
        <v>0</v>
      </c>
    </row>
    <row r="35" ht="12.75">
      <c r="B35" t="s">
        <v>904</v>
      </c>
    </row>
    <row r="36" spans="2:5" ht="12.75">
      <c r="B36" t="s">
        <v>905</v>
      </c>
      <c r="E36">
        <v>24977.62</v>
      </c>
    </row>
    <row r="37" spans="2:5" ht="12.75">
      <c r="B37" t="s">
        <v>906</v>
      </c>
      <c r="E37">
        <v>0</v>
      </c>
    </row>
    <row r="38" spans="2:5" ht="12.75">
      <c r="B38" t="s">
        <v>907</v>
      </c>
      <c r="E38">
        <v>43772.67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ht="12.75">
      <c r="B42" t="s">
        <v>935</v>
      </c>
    </row>
    <row r="43" spans="2:5" ht="12.75">
      <c r="B43" t="s">
        <v>899</v>
      </c>
      <c r="E43">
        <f>SUM(E44:E80)</f>
        <v>55597.28999999999</v>
      </c>
    </row>
    <row r="44" spans="2:5" ht="12.75">
      <c r="B44" t="s">
        <v>1032</v>
      </c>
      <c r="E44">
        <v>200</v>
      </c>
    </row>
    <row r="45" spans="2:5" ht="12.75">
      <c r="B45" t="s">
        <v>391</v>
      </c>
      <c r="E45">
        <v>665.71</v>
      </c>
    </row>
    <row r="46" spans="2:5" ht="12.75">
      <c r="B46" t="s">
        <v>392</v>
      </c>
      <c r="E46">
        <v>208.57</v>
      </c>
    </row>
    <row r="47" ht="12.75">
      <c r="B47" t="s">
        <v>393</v>
      </c>
    </row>
    <row r="48" spans="2:5" ht="12.75">
      <c r="B48" t="s">
        <v>394</v>
      </c>
      <c r="E48">
        <v>1762.58</v>
      </c>
    </row>
    <row r="49" spans="2:5" ht="12.75">
      <c r="B49" t="s">
        <v>395</v>
      </c>
      <c r="E49">
        <v>417.14</v>
      </c>
    </row>
    <row r="50" spans="2:5" ht="12.75">
      <c r="B50" t="s">
        <v>396</v>
      </c>
      <c r="E50">
        <v>1655.37</v>
      </c>
    </row>
    <row r="51" spans="2:5" ht="12.75">
      <c r="B51" t="s">
        <v>397</v>
      </c>
      <c r="E51">
        <v>417.14</v>
      </c>
    </row>
    <row r="52" spans="2:5" ht="12.75">
      <c r="B52" t="s">
        <v>398</v>
      </c>
      <c r="E52">
        <v>417.14</v>
      </c>
    </row>
    <row r="53" spans="2:5" ht="12.75">
      <c r="B53" t="s">
        <v>399</v>
      </c>
      <c r="E53">
        <v>3426.12</v>
      </c>
    </row>
    <row r="54" spans="2:5" ht="12.75">
      <c r="B54" t="s">
        <v>400</v>
      </c>
      <c r="E54">
        <v>834.28</v>
      </c>
    </row>
    <row r="55" spans="2:5" ht="12.75">
      <c r="B55" t="s">
        <v>401</v>
      </c>
      <c r="E55">
        <v>417.14</v>
      </c>
    </row>
    <row r="56" spans="2:5" ht="12.75">
      <c r="B56" t="s">
        <v>402</v>
      </c>
      <c r="E56">
        <v>417.14</v>
      </c>
    </row>
    <row r="57" spans="2:5" ht="12.75">
      <c r="B57" t="s">
        <v>70</v>
      </c>
      <c r="E57">
        <v>427.14</v>
      </c>
    </row>
    <row r="58" spans="2:5" ht="12.75">
      <c r="B58" t="s">
        <v>285</v>
      </c>
      <c r="E58">
        <v>517.14</v>
      </c>
    </row>
    <row r="59" spans="2:5" ht="12.75">
      <c r="B59" t="s">
        <v>403</v>
      </c>
      <c r="E59">
        <v>934.28</v>
      </c>
    </row>
    <row r="60" spans="2:5" ht="12.75">
      <c r="B60" t="s">
        <v>404</v>
      </c>
      <c r="E60">
        <v>1134.28</v>
      </c>
    </row>
    <row r="61" spans="2:5" ht="12.75">
      <c r="B61" t="s">
        <v>405</v>
      </c>
      <c r="E61">
        <v>1186.28</v>
      </c>
    </row>
    <row r="62" spans="2:5" ht="12.75">
      <c r="B62" t="s">
        <v>406</v>
      </c>
      <c r="E62">
        <v>834.28</v>
      </c>
    </row>
    <row r="63" spans="2:5" ht="12.75">
      <c r="B63" t="s">
        <v>407</v>
      </c>
      <c r="E63">
        <v>19539.61</v>
      </c>
    </row>
    <row r="64" spans="2:5" ht="12.75">
      <c r="B64" t="s">
        <v>408</v>
      </c>
      <c r="E64">
        <v>2178.56</v>
      </c>
    </row>
    <row r="65" spans="2:5" ht="12.75">
      <c r="B65" t="s">
        <v>409</v>
      </c>
      <c r="E65">
        <v>417.14</v>
      </c>
    </row>
    <row r="66" spans="2:5" ht="12.75">
      <c r="B66" t="s">
        <v>410</v>
      </c>
      <c r="E66">
        <v>208.57</v>
      </c>
    </row>
    <row r="67" spans="2:5" ht="12.75">
      <c r="B67" t="s">
        <v>225</v>
      </c>
      <c r="E67">
        <v>472.38</v>
      </c>
    </row>
    <row r="68" spans="2:5" ht="12.75">
      <c r="B68" t="s">
        <v>1038</v>
      </c>
      <c r="E68">
        <v>11189.25</v>
      </c>
    </row>
    <row r="69" spans="2:5" ht="12.75">
      <c r="B69" t="s">
        <v>411</v>
      </c>
      <c r="E69">
        <v>417.14</v>
      </c>
    </row>
    <row r="70" spans="2:5" ht="12.75">
      <c r="B70" t="s">
        <v>100</v>
      </c>
      <c r="E70">
        <v>675.29</v>
      </c>
    </row>
    <row r="71" spans="2:5" ht="12.75">
      <c r="B71" t="s">
        <v>412</v>
      </c>
      <c r="E71">
        <v>537.14</v>
      </c>
    </row>
    <row r="72" spans="2:5" ht="12.75">
      <c r="B72" t="s">
        <v>413</v>
      </c>
      <c r="E72">
        <v>448.43</v>
      </c>
    </row>
    <row r="73" spans="2:5" ht="12.75">
      <c r="B73" t="s">
        <v>1048</v>
      </c>
      <c r="E73">
        <v>702.15</v>
      </c>
    </row>
    <row r="74" spans="2:5" ht="12.75">
      <c r="B74" t="s">
        <v>414</v>
      </c>
      <c r="E74">
        <v>208.57</v>
      </c>
    </row>
    <row r="75" spans="2:5" ht="12.75">
      <c r="B75" t="s">
        <v>414</v>
      </c>
      <c r="E75">
        <v>208.57</v>
      </c>
    </row>
    <row r="76" spans="2:5" ht="12.75">
      <c r="B76" t="s">
        <v>16</v>
      </c>
      <c r="E76">
        <v>215.55</v>
      </c>
    </row>
    <row r="77" spans="2:5" ht="12.75">
      <c r="B77" t="s">
        <v>415</v>
      </c>
      <c r="E77">
        <v>472.53</v>
      </c>
    </row>
    <row r="78" spans="2:5" ht="12.75">
      <c r="B78" t="s">
        <v>416</v>
      </c>
      <c r="E78">
        <v>1036.34</v>
      </c>
    </row>
    <row r="79" spans="2:5" ht="12.75">
      <c r="B79" t="s">
        <v>417</v>
      </c>
      <c r="E79">
        <v>798.34</v>
      </c>
    </row>
    <row r="81" spans="2:5" ht="12.75">
      <c r="B81" t="s">
        <v>941</v>
      </c>
      <c r="E81">
        <f>E25+E27-E29</f>
        <v>160856.75</v>
      </c>
    </row>
    <row r="84" ht="12.75">
      <c r="B84" t="s">
        <v>985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2:I63"/>
  <sheetViews>
    <sheetView workbookViewId="0" topLeftCell="A37">
      <selection activeCell="L63" sqref="L63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982</v>
      </c>
    </row>
    <row r="5" ht="12.75">
      <c r="D5" s="1" t="s">
        <v>886</v>
      </c>
    </row>
    <row r="6" spans="2:9" ht="12.75">
      <c r="B6" t="s">
        <v>894</v>
      </c>
      <c r="I6" s="2">
        <v>129349.7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60361.75</v>
      </c>
    </row>
    <row r="11" spans="2:9" ht="12.75">
      <c r="B11" t="s">
        <v>946</v>
      </c>
      <c r="I11">
        <v>120377.36</v>
      </c>
    </row>
    <row r="12" spans="2:9" ht="12.75">
      <c r="B12" t="s">
        <v>947</v>
      </c>
      <c r="I12">
        <v>35487.84</v>
      </c>
    </row>
    <row r="13" spans="2:9" ht="12.75">
      <c r="B13" t="s">
        <v>889</v>
      </c>
      <c r="I13">
        <v>947.16</v>
      </c>
    </row>
    <row r="14" spans="2:9" ht="12.75">
      <c r="B14" t="s">
        <v>890</v>
      </c>
      <c r="I14">
        <v>789762.24</v>
      </c>
    </row>
    <row r="15" spans="2:9" ht="12.75">
      <c r="B15" t="s">
        <v>949</v>
      </c>
      <c r="I15">
        <v>156133.87</v>
      </c>
    </row>
    <row r="16" spans="2:9" ht="12.75">
      <c r="B16" t="s">
        <v>891</v>
      </c>
      <c r="I16">
        <v>355107.88</v>
      </c>
    </row>
    <row r="17" spans="2:9" ht="12.75">
      <c r="B17" s="2" t="s">
        <v>892</v>
      </c>
      <c r="I17" s="2">
        <f>SUM(I10:I16)</f>
        <v>1518178.1</v>
      </c>
    </row>
    <row r="18" spans="2:9" ht="12.75">
      <c r="B18" t="s">
        <v>893</v>
      </c>
      <c r="I18">
        <v>1524001.17</v>
      </c>
    </row>
    <row r="20" spans="2:9" ht="12.75">
      <c r="B20" t="s">
        <v>894</v>
      </c>
      <c r="I20" s="2">
        <f>I6+I17-I18</f>
        <v>123526.63000000012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 s="2">
        <v>-71547.1</v>
      </c>
    </row>
    <row r="26" spans="2:9" ht="12.75">
      <c r="B26" s="2" t="s">
        <v>897</v>
      </c>
      <c r="I26" s="2">
        <f>I16</f>
        <v>355107.88</v>
      </c>
    </row>
    <row r="29" spans="2:9" ht="12.75">
      <c r="B29" s="2" t="s">
        <v>898</v>
      </c>
      <c r="I29">
        <f>SUM(I31:I43)</f>
        <v>279122.18999999994</v>
      </c>
    </row>
    <row r="30" ht="12.75">
      <c r="B30" s="2" t="s">
        <v>899</v>
      </c>
    </row>
    <row r="31" spans="2:9" ht="12.75">
      <c r="B31" t="s">
        <v>900</v>
      </c>
      <c r="I31">
        <v>55761.54</v>
      </c>
    </row>
    <row r="32" spans="2:9" ht="12.75">
      <c r="B32" t="s">
        <v>901</v>
      </c>
      <c r="I32">
        <v>10351.31</v>
      </c>
    </row>
    <row r="33" spans="2:9" ht="12.75">
      <c r="B33" t="s">
        <v>902</v>
      </c>
      <c r="I33">
        <v>53605.02</v>
      </c>
    </row>
    <row r="34" spans="2:9" ht="12.75">
      <c r="B34" t="s">
        <v>903</v>
      </c>
      <c r="I34">
        <v>32039.78</v>
      </c>
    </row>
    <row r="35" spans="2:9" ht="12.75">
      <c r="B35" t="s">
        <v>904</v>
      </c>
      <c r="I35">
        <v>1199.52</v>
      </c>
    </row>
    <row r="36" spans="2:9" ht="12.75">
      <c r="B36" t="s">
        <v>905</v>
      </c>
      <c r="I36">
        <v>31115.55</v>
      </c>
    </row>
    <row r="37" spans="2:9" ht="12.75">
      <c r="B37" t="s">
        <v>906</v>
      </c>
      <c r="I37">
        <v>7701.87</v>
      </c>
    </row>
    <row r="38" spans="2:9" ht="12.75">
      <c r="B38" t="s">
        <v>907</v>
      </c>
      <c r="I38">
        <v>52988.87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ht="12.75">
      <c r="B42" t="s">
        <v>935</v>
      </c>
    </row>
    <row r="43" spans="2:9" ht="12.75">
      <c r="B43" t="s">
        <v>899</v>
      </c>
      <c r="I43">
        <f>SUM(I44:I58)</f>
        <v>34358.729999999996</v>
      </c>
    </row>
    <row r="44" spans="2:9" ht="12.75">
      <c r="B44" t="s">
        <v>423</v>
      </c>
      <c r="I44">
        <v>1137.06</v>
      </c>
    </row>
    <row r="45" spans="2:9" ht="12.75">
      <c r="B45" t="s">
        <v>418</v>
      </c>
      <c r="I45">
        <v>834.28</v>
      </c>
    </row>
    <row r="46" spans="2:9" ht="12.75">
      <c r="B46" s="6" t="s">
        <v>419</v>
      </c>
      <c r="C46" s="6"/>
      <c r="I46" s="6">
        <v>5517.85</v>
      </c>
    </row>
    <row r="47" spans="2:9" ht="12.75">
      <c r="B47" t="s">
        <v>420</v>
      </c>
      <c r="I47">
        <v>1301.42</v>
      </c>
    </row>
    <row r="48" spans="2:9" ht="12.75">
      <c r="B48" t="s">
        <v>1065</v>
      </c>
      <c r="I48">
        <v>1970.99</v>
      </c>
    </row>
    <row r="49" spans="2:9" ht="12.75">
      <c r="B49" t="s">
        <v>272</v>
      </c>
      <c r="I49">
        <v>2468.56</v>
      </c>
    </row>
    <row r="50" spans="2:9" ht="12.75">
      <c r="B50" t="s">
        <v>1095</v>
      </c>
      <c r="I50">
        <v>3780.24</v>
      </c>
    </row>
    <row r="51" spans="2:9" ht="12.75">
      <c r="B51" t="s">
        <v>559</v>
      </c>
      <c r="I51">
        <v>7174.24</v>
      </c>
    </row>
    <row r="52" spans="2:9" ht="12.75">
      <c r="B52" t="s">
        <v>422</v>
      </c>
      <c r="I52">
        <v>1857.96</v>
      </c>
    </row>
    <row r="53" spans="2:9" ht="12.75">
      <c r="B53" t="s">
        <v>421</v>
      </c>
      <c r="I53">
        <v>1890.12</v>
      </c>
    </row>
    <row r="54" spans="2:9" ht="12.75">
      <c r="B54" t="s">
        <v>558</v>
      </c>
      <c r="I54">
        <v>667.14</v>
      </c>
    </row>
    <row r="55" spans="2:9" ht="12.75">
      <c r="B55" t="s">
        <v>16</v>
      </c>
      <c r="I55">
        <v>276.53</v>
      </c>
    </row>
    <row r="56" spans="2:9" ht="12.75">
      <c r="B56" t="s">
        <v>1038</v>
      </c>
      <c r="I56">
        <v>1910.39</v>
      </c>
    </row>
    <row r="57" spans="2:9" ht="12.75">
      <c r="B57" t="s">
        <v>426</v>
      </c>
      <c r="I57">
        <v>1758.43</v>
      </c>
    </row>
    <row r="58" spans="2:9" ht="12.75">
      <c r="B58" t="s">
        <v>427</v>
      </c>
      <c r="I58">
        <v>1813.52</v>
      </c>
    </row>
    <row r="60" spans="2:9" ht="12.75">
      <c r="B60" t="s">
        <v>941</v>
      </c>
      <c r="I60" s="2">
        <f>I24+I26-I29</f>
        <v>4438.590000000084</v>
      </c>
    </row>
    <row r="63" ht="12.75">
      <c r="C63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I73"/>
  <sheetViews>
    <sheetView workbookViewId="0" topLeftCell="A49">
      <selection activeCell="K70" sqref="K70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981</v>
      </c>
    </row>
    <row r="5" ht="12.75">
      <c r="D5" s="1" t="s">
        <v>886</v>
      </c>
    </row>
    <row r="6" spans="2:9" ht="12.75">
      <c r="B6" t="s">
        <v>894</v>
      </c>
      <c r="I6" s="2">
        <v>307124.5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101151.12</v>
      </c>
    </row>
    <row r="11" spans="2:9" ht="12.75">
      <c r="B11" t="s">
        <v>946</v>
      </c>
      <c r="I11">
        <v>201816.68</v>
      </c>
    </row>
    <row r="12" spans="2:9" ht="12.75">
      <c r="B12" t="s">
        <v>947</v>
      </c>
      <c r="I12">
        <v>34287</v>
      </c>
    </row>
    <row r="13" spans="2:9" ht="12.75">
      <c r="B13" t="s">
        <v>889</v>
      </c>
      <c r="I13">
        <v>1677.96</v>
      </c>
    </row>
    <row r="14" spans="2:9" ht="12.75">
      <c r="B14" t="s">
        <v>890</v>
      </c>
      <c r="I14">
        <v>1128832.01</v>
      </c>
    </row>
    <row r="15" spans="2:9" ht="12.75">
      <c r="B15" t="s">
        <v>949</v>
      </c>
      <c r="I15">
        <v>305877.57</v>
      </c>
    </row>
    <row r="16" spans="2:9" ht="12.75">
      <c r="B16" t="s">
        <v>891</v>
      </c>
      <c r="I16">
        <v>498300.14</v>
      </c>
    </row>
    <row r="17" spans="2:9" ht="12.75">
      <c r="B17" s="2" t="s">
        <v>892</v>
      </c>
      <c r="I17" s="2">
        <f>SUM(I10:I16)</f>
        <v>2271942.48</v>
      </c>
    </row>
    <row r="18" spans="2:9" ht="12.75">
      <c r="B18" t="s">
        <v>893</v>
      </c>
      <c r="I18">
        <v>2248767.47</v>
      </c>
    </row>
    <row r="19" spans="2:9" ht="12.75">
      <c r="B19" t="s">
        <v>679</v>
      </c>
      <c r="I19">
        <v>32313.21</v>
      </c>
    </row>
    <row r="20" spans="2:9" ht="12.75">
      <c r="B20" t="s">
        <v>942</v>
      </c>
      <c r="I20" s="2">
        <f>I6+I17-I18</f>
        <v>330299.5099999998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-55882.2</v>
      </c>
    </row>
    <row r="26" spans="2:9" ht="12.75">
      <c r="B26" s="2" t="s">
        <v>680</v>
      </c>
      <c r="I26" s="2">
        <f>I16+I19</f>
        <v>530613.35</v>
      </c>
    </row>
    <row r="28" spans="2:9" ht="12.75">
      <c r="B28" s="2" t="s">
        <v>898</v>
      </c>
      <c r="I28" s="2">
        <f>SUM(I29:I42)</f>
        <v>426954.37000000005</v>
      </c>
    </row>
    <row r="29" ht="12.75">
      <c r="B29" s="2" t="s">
        <v>899</v>
      </c>
    </row>
    <row r="30" spans="2:9" ht="12.75">
      <c r="B30" t="s">
        <v>900</v>
      </c>
      <c r="I30">
        <v>79810.36</v>
      </c>
    </row>
    <row r="31" spans="2:9" ht="12.75">
      <c r="B31" t="s">
        <v>901</v>
      </c>
      <c r="I31">
        <v>14815.62</v>
      </c>
    </row>
    <row r="32" spans="2:9" ht="12.75">
      <c r="B32" t="s">
        <v>902</v>
      </c>
      <c r="I32">
        <v>76723.77</v>
      </c>
    </row>
    <row r="33" spans="2:9" ht="12.75">
      <c r="B33" t="s">
        <v>903</v>
      </c>
      <c r="I33">
        <v>45857.88</v>
      </c>
    </row>
    <row r="34" spans="2:9" ht="12.75">
      <c r="B34" t="s">
        <v>904</v>
      </c>
      <c r="I34">
        <v>1341.47</v>
      </c>
    </row>
    <row r="35" spans="2:9" ht="12.75">
      <c r="B35" t="s">
        <v>905</v>
      </c>
      <c r="I35">
        <v>44535.06</v>
      </c>
    </row>
    <row r="36" spans="2:9" ht="12.75">
      <c r="B36" t="s">
        <v>906</v>
      </c>
      <c r="I36">
        <v>11023.53</v>
      </c>
    </row>
    <row r="37" spans="2:9" ht="12.75">
      <c r="B37" t="s">
        <v>907</v>
      </c>
      <c r="I37">
        <v>75841.89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ht="12.75">
      <c r="B41" t="s">
        <v>935</v>
      </c>
    </row>
    <row r="42" spans="2:9" ht="12.75">
      <c r="B42" t="s">
        <v>899</v>
      </c>
      <c r="I42">
        <f>SUM(I43:I68)</f>
        <v>77004.79</v>
      </c>
    </row>
    <row r="43" spans="2:9" ht="12.75">
      <c r="B43" t="s">
        <v>1032</v>
      </c>
      <c r="I43">
        <v>1250</v>
      </c>
    </row>
    <row r="44" spans="2:9" ht="12.75">
      <c r="B44" t="s">
        <v>428</v>
      </c>
      <c r="I44">
        <v>834.28</v>
      </c>
    </row>
    <row r="45" spans="2:9" ht="12.75">
      <c r="B45" t="s">
        <v>241</v>
      </c>
      <c r="I45">
        <v>208.57</v>
      </c>
    </row>
    <row r="46" spans="2:9" ht="12.75">
      <c r="B46" t="s">
        <v>429</v>
      </c>
      <c r="I46">
        <v>2199.92</v>
      </c>
    </row>
    <row r="47" spans="2:9" ht="12.75">
      <c r="B47" t="s">
        <v>430</v>
      </c>
      <c r="I47">
        <v>271.14</v>
      </c>
    </row>
    <row r="48" spans="2:9" ht="12.75">
      <c r="B48" t="s">
        <v>431</v>
      </c>
      <c r="I48">
        <v>791.88</v>
      </c>
    </row>
    <row r="49" spans="2:9" ht="12.75">
      <c r="B49" t="s">
        <v>421</v>
      </c>
      <c r="I49">
        <v>3435.18</v>
      </c>
    </row>
    <row r="50" spans="2:9" ht="12.75">
      <c r="B50" t="s">
        <v>432</v>
      </c>
      <c r="I50">
        <v>333.71</v>
      </c>
    </row>
    <row r="51" spans="2:9" ht="12.75">
      <c r="B51" t="s">
        <v>1102</v>
      </c>
      <c r="I51">
        <v>834.28</v>
      </c>
    </row>
    <row r="52" spans="2:9" ht="12.75">
      <c r="B52" t="s">
        <v>433</v>
      </c>
      <c r="I52">
        <v>208.57</v>
      </c>
    </row>
    <row r="53" spans="2:9" ht="12.75">
      <c r="B53" t="s">
        <v>434</v>
      </c>
      <c r="I53">
        <v>964.28</v>
      </c>
    </row>
    <row r="54" spans="2:9" ht="12.75">
      <c r="B54" t="s">
        <v>435</v>
      </c>
      <c r="I54">
        <v>28270</v>
      </c>
    </row>
    <row r="55" spans="2:9" ht="12.75">
      <c r="B55" t="s">
        <v>1081</v>
      </c>
      <c r="I55">
        <v>2061.56</v>
      </c>
    </row>
    <row r="56" spans="2:9" ht="12.75">
      <c r="B56" t="s">
        <v>1048</v>
      </c>
      <c r="I56">
        <v>1634.28</v>
      </c>
    </row>
    <row r="57" spans="2:9" ht="12.75">
      <c r="B57" t="s">
        <v>1035</v>
      </c>
      <c r="I57">
        <v>4448.47</v>
      </c>
    </row>
    <row r="58" spans="2:9" ht="12.75">
      <c r="B58" t="s">
        <v>421</v>
      </c>
      <c r="I58">
        <v>4200.24</v>
      </c>
    </row>
    <row r="59" spans="2:9" ht="12.75">
      <c r="B59" t="s">
        <v>436</v>
      </c>
      <c r="I59">
        <v>2270.12</v>
      </c>
    </row>
    <row r="60" spans="2:9" ht="12.75">
      <c r="B60" t="s">
        <v>558</v>
      </c>
      <c r="I60">
        <v>3342.56</v>
      </c>
    </row>
    <row r="61" spans="2:9" ht="12.75">
      <c r="B61" t="s">
        <v>437</v>
      </c>
      <c r="I61">
        <v>945.06</v>
      </c>
    </row>
    <row r="62" spans="2:9" ht="12.75">
      <c r="B62" t="s">
        <v>438</v>
      </c>
      <c r="I62">
        <v>494.83</v>
      </c>
    </row>
    <row r="63" spans="2:9" ht="12.75">
      <c r="B63" t="s">
        <v>1042</v>
      </c>
      <c r="I63">
        <v>1890.12</v>
      </c>
    </row>
    <row r="64" spans="2:9" ht="12.75">
      <c r="B64" t="s">
        <v>48</v>
      </c>
      <c r="I64">
        <v>4715.62</v>
      </c>
    </row>
    <row r="65" spans="2:9" ht="12.75">
      <c r="B65" t="s">
        <v>413</v>
      </c>
      <c r="I65">
        <v>1791.62</v>
      </c>
    </row>
    <row r="66" spans="2:9" ht="12.75">
      <c r="B66" t="s">
        <v>439</v>
      </c>
      <c r="I66">
        <v>2580.26</v>
      </c>
    </row>
    <row r="67" spans="2:9" ht="12.75">
      <c r="B67" t="s">
        <v>272</v>
      </c>
      <c r="I67">
        <v>6193.96</v>
      </c>
    </row>
    <row r="68" spans="2:9" ht="12.75">
      <c r="B68" t="s">
        <v>440</v>
      </c>
      <c r="I68">
        <v>834.28</v>
      </c>
    </row>
    <row r="70" spans="2:9" ht="12.75">
      <c r="B70" t="s">
        <v>941</v>
      </c>
      <c r="I70" s="20">
        <f>I24+I26-I28</f>
        <v>47776.77999999991</v>
      </c>
    </row>
    <row r="73" ht="12.75">
      <c r="C73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I82"/>
  <sheetViews>
    <sheetView workbookViewId="0" topLeftCell="A56">
      <selection activeCell="K80" sqref="K80"/>
    </sheetView>
  </sheetViews>
  <sheetFormatPr defaultColWidth="9.140625" defaultRowHeight="12.75"/>
  <sheetData>
    <row r="2" ht="12.75">
      <c r="D2" s="3" t="s">
        <v>884</v>
      </c>
    </row>
    <row r="3" ht="12.75">
      <c r="D3" s="1" t="s">
        <v>939</v>
      </c>
    </row>
    <row r="4" ht="12.75">
      <c r="D4" s="1" t="s">
        <v>980</v>
      </c>
    </row>
    <row r="5" ht="12.75">
      <c r="D5" s="1" t="s">
        <v>886</v>
      </c>
    </row>
    <row r="6" spans="2:9" ht="12.75">
      <c r="B6" t="s">
        <v>894</v>
      </c>
      <c r="I6" s="2">
        <v>139342.5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69221.38</v>
      </c>
    </row>
    <row r="11" spans="2:9" ht="12.75">
      <c r="B11" t="s">
        <v>946</v>
      </c>
      <c r="I11">
        <v>137999.19</v>
      </c>
    </row>
    <row r="12" spans="2:9" ht="12.75">
      <c r="B12" t="s">
        <v>947</v>
      </c>
      <c r="I12">
        <v>65625.4</v>
      </c>
    </row>
    <row r="13" spans="2:9" ht="12.75">
      <c r="B13" t="s">
        <v>889</v>
      </c>
      <c r="I13">
        <v>884.2</v>
      </c>
    </row>
    <row r="14" spans="2:9" ht="12.75">
      <c r="B14" t="s">
        <v>890</v>
      </c>
      <c r="I14">
        <v>978068.83</v>
      </c>
    </row>
    <row r="15" spans="2:9" ht="12.75">
      <c r="B15" t="s">
        <v>949</v>
      </c>
      <c r="I15">
        <v>138336.54</v>
      </c>
    </row>
    <row r="16" spans="2:9" ht="12.75">
      <c r="B16" t="s">
        <v>891</v>
      </c>
      <c r="I16">
        <v>419474.95</v>
      </c>
    </row>
    <row r="17" spans="2:9" ht="12.75">
      <c r="B17" s="2" t="s">
        <v>892</v>
      </c>
      <c r="I17" s="2">
        <f>SUM(I10:I16)</f>
        <v>1809610.49</v>
      </c>
    </row>
    <row r="18" spans="2:9" ht="12.75">
      <c r="B18" t="s">
        <v>893</v>
      </c>
      <c r="I18">
        <v>1842349.65</v>
      </c>
    </row>
    <row r="20" spans="2:9" ht="12.75">
      <c r="B20" t="s">
        <v>942</v>
      </c>
      <c r="I20" s="2">
        <f>I6+I17-I18</f>
        <v>106603.34000000008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30554.81</v>
      </c>
    </row>
    <row r="26" spans="2:9" ht="12.75">
      <c r="B26" s="2" t="s">
        <v>897</v>
      </c>
      <c r="I26" s="2">
        <f>I16</f>
        <v>419474.95</v>
      </c>
    </row>
    <row r="28" spans="2:9" ht="12.75">
      <c r="B28" s="2" t="s">
        <v>898</v>
      </c>
      <c r="I28" s="2">
        <f>SUM(I30:I42)</f>
        <v>415360.08</v>
      </c>
    </row>
    <row r="29" ht="12.75">
      <c r="B29" s="2" t="s">
        <v>899</v>
      </c>
    </row>
    <row r="30" spans="2:9" ht="12.75">
      <c r="B30" t="s">
        <v>900</v>
      </c>
      <c r="I30">
        <v>69319.16</v>
      </c>
    </row>
    <row r="31" spans="2:9" ht="12.75">
      <c r="B31" t="s">
        <v>901</v>
      </c>
      <c r="I31">
        <v>12868.09</v>
      </c>
    </row>
    <row r="32" spans="2:9" ht="12.75">
      <c r="B32" t="s">
        <v>902</v>
      </c>
      <c r="I32">
        <v>66638.31</v>
      </c>
    </row>
    <row r="33" spans="2:9" ht="12.75">
      <c r="B33" t="s">
        <v>903</v>
      </c>
      <c r="I33">
        <v>39829.8</v>
      </c>
    </row>
    <row r="34" spans="2:9" ht="12.75">
      <c r="B34" t="s">
        <v>904</v>
      </c>
      <c r="I34">
        <v>1152.09</v>
      </c>
    </row>
    <row r="35" spans="2:9" ht="12.75">
      <c r="B35" t="s">
        <v>905</v>
      </c>
      <c r="I35">
        <v>38680.86</v>
      </c>
    </row>
    <row r="36" spans="2:9" ht="12.75">
      <c r="B36" t="s">
        <v>906</v>
      </c>
      <c r="I36">
        <v>9574.47</v>
      </c>
    </row>
    <row r="37" spans="2:9" ht="12.75">
      <c r="B37" t="s">
        <v>907</v>
      </c>
      <c r="I37">
        <v>65872.35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ht="12.75">
      <c r="B41" t="s">
        <v>935</v>
      </c>
    </row>
    <row r="42" spans="2:9" ht="12.75">
      <c r="B42" t="s">
        <v>899</v>
      </c>
      <c r="I42">
        <f>SUM(I43:I77)</f>
        <v>111424.95</v>
      </c>
    </row>
    <row r="43" spans="2:9" ht="12.75">
      <c r="B43" t="s">
        <v>1032</v>
      </c>
      <c r="I43">
        <v>1825</v>
      </c>
    </row>
    <row r="44" spans="2:9" ht="12.75">
      <c r="B44" t="s">
        <v>441</v>
      </c>
      <c r="I44">
        <v>2098.69</v>
      </c>
    </row>
    <row r="45" spans="2:9" ht="12.75">
      <c r="B45" t="s">
        <v>432</v>
      </c>
      <c r="I45">
        <v>333.71</v>
      </c>
    </row>
    <row r="46" spans="2:9" ht="12.75">
      <c r="B46" t="s">
        <v>442</v>
      </c>
      <c r="I46">
        <v>625.71</v>
      </c>
    </row>
    <row r="47" spans="2:9" ht="12.75">
      <c r="B47" t="s">
        <v>272</v>
      </c>
      <c r="I47">
        <v>2490.12</v>
      </c>
    </row>
    <row r="48" spans="2:9" ht="12.75">
      <c r="B48" t="s">
        <v>443</v>
      </c>
      <c r="I48">
        <v>477.14</v>
      </c>
    </row>
    <row r="49" spans="2:9" ht="12.75">
      <c r="B49" t="s">
        <v>433</v>
      </c>
      <c r="I49">
        <v>1042.85</v>
      </c>
    </row>
    <row r="50" spans="2:9" ht="12.75">
      <c r="B50" t="s">
        <v>22</v>
      </c>
      <c r="I50">
        <v>3780.24</v>
      </c>
    </row>
    <row r="51" spans="2:9" ht="12.75">
      <c r="B51" t="s">
        <v>312</v>
      </c>
      <c r="I51">
        <v>1890.12</v>
      </c>
    </row>
    <row r="52" spans="2:9" ht="12.75">
      <c r="B52" t="s">
        <v>214</v>
      </c>
      <c r="I52">
        <v>2040.12</v>
      </c>
    </row>
    <row r="53" spans="2:9" ht="12.75">
      <c r="B53" t="s">
        <v>180</v>
      </c>
      <c r="I53">
        <v>243.57</v>
      </c>
    </row>
    <row r="54" spans="2:9" ht="12.75">
      <c r="B54" t="s">
        <v>196</v>
      </c>
      <c r="I54">
        <v>2390.12</v>
      </c>
    </row>
    <row r="55" spans="2:9" ht="12.75">
      <c r="B55" t="s">
        <v>444</v>
      </c>
      <c r="I55">
        <v>1745.06</v>
      </c>
    </row>
    <row r="56" spans="2:9" ht="12.75">
      <c r="B56" t="s">
        <v>445</v>
      </c>
      <c r="I56">
        <v>817.14</v>
      </c>
    </row>
    <row r="57" spans="2:9" ht="12.75">
      <c r="B57" t="s">
        <v>446</v>
      </c>
      <c r="I57">
        <v>58624.59</v>
      </c>
    </row>
    <row r="58" spans="2:9" ht="12.75">
      <c r="B58" t="s">
        <v>379</v>
      </c>
      <c r="I58">
        <v>1223.26</v>
      </c>
    </row>
    <row r="59" spans="2:9" ht="12.75">
      <c r="B59" t="s">
        <v>310</v>
      </c>
      <c r="I59">
        <v>3298.38</v>
      </c>
    </row>
    <row r="60" spans="2:9" ht="12.75">
      <c r="B60" t="s">
        <v>41</v>
      </c>
      <c r="I60">
        <v>1890.12</v>
      </c>
    </row>
    <row r="61" spans="2:9" ht="12.75">
      <c r="B61" t="s">
        <v>379</v>
      </c>
      <c r="I61">
        <v>2300.05</v>
      </c>
    </row>
    <row r="62" spans="2:9" ht="12.75">
      <c r="B62" t="s">
        <v>118</v>
      </c>
      <c r="I62">
        <v>3780.24</v>
      </c>
    </row>
    <row r="63" spans="2:9" ht="12.75">
      <c r="B63" t="s">
        <v>305</v>
      </c>
      <c r="I63">
        <v>945.06</v>
      </c>
    </row>
    <row r="64" spans="2:9" ht="12.75">
      <c r="B64" t="s">
        <v>218</v>
      </c>
      <c r="I64">
        <v>417.14</v>
      </c>
    </row>
    <row r="65" spans="2:9" ht="12.75">
      <c r="B65" t="s">
        <v>558</v>
      </c>
      <c r="I65">
        <v>1095.71</v>
      </c>
    </row>
    <row r="66" spans="2:9" ht="12.75">
      <c r="B66" t="s">
        <v>381</v>
      </c>
      <c r="I66">
        <v>982.33</v>
      </c>
    </row>
    <row r="67" spans="2:9" ht="12.75">
      <c r="B67" t="s">
        <v>381</v>
      </c>
      <c r="I67">
        <v>509.8</v>
      </c>
    </row>
    <row r="68" spans="2:9" ht="12.75">
      <c r="B68" t="s">
        <v>25</v>
      </c>
      <c r="I68">
        <v>945.06</v>
      </c>
    </row>
    <row r="69" spans="2:9" ht="12.75">
      <c r="B69" t="s">
        <v>1109</v>
      </c>
      <c r="I69">
        <v>1890.12</v>
      </c>
    </row>
    <row r="70" spans="2:9" ht="12.75">
      <c r="B70" t="s">
        <v>447</v>
      </c>
      <c r="I70">
        <v>945.06</v>
      </c>
    </row>
    <row r="71" spans="2:9" ht="12.75">
      <c r="B71" t="s">
        <v>448</v>
      </c>
      <c r="I71">
        <v>2011.42</v>
      </c>
    </row>
    <row r="72" spans="2:9" ht="12.75">
      <c r="B72" t="s">
        <v>413</v>
      </c>
      <c r="I72">
        <v>1453.74</v>
      </c>
    </row>
    <row r="73" spans="2:9" ht="12.75">
      <c r="B73" t="s">
        <v>1038</v>
      </c>
      <c r="I73">
        <v>1931.94</v>
      </c>
    </row>
    <row r="74" spans="2:9" ht="12.75">
      <c r="B74" t="s">
        <v>322</v>
      </c>
      <c r="I74">
        <v>1092.62</v>
      </c>
    </row>
    <row r="75" spans="2:9" ht="12.75">
      <c r="B75" t="s">
        <v>1091</v>
      </c>
      <c r="I75">
        <v>2862.87</v>
      </c>
    </row>
    <row r="76" spans="2:9" ht="12.75">
      <c r="B76" t="s">
        <v>449</v>
      </c>
      <c r="I76">
        <v>507.14</v>
      </c>
    </row>
    <row r="77" spans="2:9" ht="12.75">
      <c r="B77" t="s">
        <v>450</v>
      </c>
      <c r="I77">
        <v>918.71</v>
      </c>
    </row>
    <row r="79" spans="2:9" ht="12.75">
      <c r="B79" t="s">
        <v>941</v>
      </c>
      <c r="I79" s="20">
        <f>I24+I26-I28</f>
        <v>34669.67999999999</v>
      </c>
    </row>
    <row r="82" ht="12.75">
      <c r="C82" t="s">
        <v>198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I93"/>
  <sheetViews>
    <sheetView workbookViewId="0" topLeftCell="A67">
      <selection activeCell="K88" sqref="K88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979</v>
      </c>
    </row>
    <row r="5" ht="12.75">
      <c r="D5" s="1" t="s">
        <v>886</v>
      </c>
    </row>
    <row r="6" spans="2:9" ht="12.75">
      <c r="B6" t="s">
        <v>894</v>
      </c>
      <c r="I6" s="2">
        <v>289617.65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81428.38</v>
      </c>
    </row>
    <row r="11" spans="2:9" ht="12.75">
      <c r="B11" t="s">
        <v>946</v>
      </c>
      <c r="I11">
        <v>162659.67</v>
      </c>
    </row>
    <row r="12" spans="2:9" ht="12.75">
      <c r="B12" t="s">
        <v>947</v>
      </c>
      <c r="I12">
        <v>53902.88</v>
      </c>
    </row>
    <row r="13" spans="2:9" ht="12.75">
      <c r="B13" t="s">
        <v>889</v>
      </c>
      <c r="I13">
        <v>1520.04</v>
      </c>
    </row>
    <row r="14" spans="2:9" ht="12.75">
      <c r="B14" t="s">
        <v>890</v>
      </c>
      <c r="I14">
        <v>985818</v>
      </c>
    </row>
    <row r="15" spans="2:9" ht="12.75">
      <c r="B15" t="s">
        <v>949</v>
      </c>
      <c r="I15">
        <v>183150.65</v>
      </c>
    </row>
    <row r="16" spans="2:9" ht="12.75">
      <c r="B16" t="s">
        <v>891</v>
      </c>
      <c r="I16">
        <v>435298.48</v>
      </c>
    </row>
    <row r="17" spans="2:9" ht="12.75">
      <c r="B17" s="2" t="s">
        <v>892</v>
      </c>
      <c r="I17" s="2">
        <f>SUM(I10:I16)</f>
        <v>1903778.0999999999</v>
      </c>
    </row>
    <row r="18" spans="2:9" ht="12.75">
      <c r="B18" t="s">
        <v>893</v>
      </c>
      <c r="I18">
        <v>1852038.7</v>
      </c>
    </row>
    <row r="20" spans="2:9" ht="12.75">
      <c r="B20" t="s">
        <v>942</v>
      </c>
      <c r="I20" s="2">
        <f>I6+I17-I18</f>
        <v>341357.05000000005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-79058.9</v>
      </c>
    </row>
    <row r="26" spans="2:9" ht="12.75">
      <c r="B26" s="2" t="s">
        <v>897</v>
      </c>
      <c r="I26" s="2">
        <f>I16</f>
        <v>435298.48</v>
      </c>
    </row>
    <row r="28" spans="2:9" ht="12.75">
      <c r="B28" s="2" t="s">
        <v>898</v>
      </c>
      <c r="I28" s="2">
        <f>SUM(I30:I41)</f>
        <v>663793.04</v>
      </c>
    </row>
    <row r="29" ht="12.75">
      <c r="B29" s="2" t="s">
        <v>899</v>
      </c>
    </row>
    <row r="30" spans="2:9" ht="12.75">
      <c r="B30" t="s">
        <v>900</v>
      </c>
      <c r="I30">
        <v>69702.09</v>
      </c>
    </row>
    <row r="31" spans="2:9" ht="12.75">
      <c r="B31" t="s">
        <v>901</v>
      </c>
      <c r="I31">
        <v>12939.17</v>
      </c>
    </row>
    <row r="32" spans="2:9" ht="12.75">
      <c r="B32" t="s">
        <v>902</v>
      </c>
      <c r="I32">
        <v>67006.43</v>
      </c>
    </row>
    <row r="33" spans="2:9" ht="12.75">
      <c r="B33" t="s">
        <v>903</v>
      </c>
      <c r="I33">
        <v>40049.82</v>
      </c>
    </row>
    <row r="34" spans="2:9" ht="12.75">
      <c r="B34" t="s">
        <v>904</v>
      </c>
      <c r="I34">
        <v>1152.09</v>
      </c>
    </row>
    <row r="35" spans="2:9" ht="12.75">
      <c r="B35" t="s">
        <v>905</v>
      </c>
      <c r="I35">
        <v>38894.53</v>
      </c>
    </row>
    <row r="36" spans="2:9" ht="12.75">
      <c r="B36" t="s">
        <v>906</v>
      </c>
      <c r="I36">
        <v>9627.36</v>
      </c>
    </row>
    <row r="37" spans="2:9" ht="12.75">
      <c r="B37" t="s">
        <v>907</v>
      </c>
      <c r="I37">
        <v>66236.24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SUM(I43:I89)</f>
        <v>358185.3100000001</v>
      </c>
    </row>
    <row r="42" ht="12.75">
      <c r="B42" t="s">
        <v>899</v>
      </c>
    </row>
    <row r="43" spans="2:9" ht="12.75">
      <c r="B43" t="s">
        <v>1032</v>
      </c>
      <c r="I43">
        <v>1825</v>
      </c>
    </row>
    <row r="44" spans="2:9" ht="12.75">
      <c r="B44" t="s">
        <v>451</v>
      </c>
      <c r="I44">
        <v>340.85</v>
      </c>
    </row>
    <row r="45" spans="2:9" ht="12.75">
      <c r="B45" t="s">
        <v>1110</v>
      </c>
      <c r="I45">
        <v>1890.12</v>
      </c>
    </row>
    <row r="46" spans="2:9" ht="12.75">
      <c r="B46" t="s">
        <v>1110</v>
      </c>
      <c r="I46">
        <v>1890.12</v>
      </c>
    </row>
    <row r="47" spans="2:9" ht="12.75">
      <c r="B47" s="6" t="s">
        <v>350</v>
      </c>
      <c r="D47" s="6"/>
      <c r="I47" s="6">
        <v>3780.24</v>
      </c>
    </row>
    <row r="48" spans="2:9" ht="12.75">
      <c r="B48" s="6" t="s">
        <v>350</v>
      </c>
      <c r="D48" s="6"/>
      <c r="I48" s="6">
        <v>1653.86</v>
      </c>
    </row>
    <row r="49" spans="2:9" ht="12.75">
      <c r="B49" s="6" t="s">
        <v>452</v>
      </c>
      <c r="D49" s="6"/>
      <c r="I49" s="6">
        <v>1890.12</v>
      </c>
    </row>
    <row r="50" spans="2:9" ht="12.75">
      <c r="B50" t="s">
        <v>453</v>
      </c>
      <c r="I50">
        <v>33135.61</v>
      </c>
    </row>
    <row r="51" spans="2:9" ht="12.75">
      <c r="B51" t="s">
        <v>454</v>
      </c>
      <c r="I51">
        <v>2450.12</v>
      </c>
    </row>
    <row r="52" spans="2:9" ht="12.75">
      <c r="B52" t="s">
        <v>455</v>
      </c>
      <c r="I52">
        <v>5415.18</v>
      </c>
    </row>
    <row r="53" spans="2:9" ht="12.75">
      <c r="B53" t="s">
        <v>328</v>
      </c>
      <c r="I53">
        <v>2240.12</v>
      </c>
    </row>
    <row r="54" spans="2:9" ht="12.75">
      <c r="B54" t="s">
        <v>1042</v>
      </c>
      <c r="I54">
        <v>4560.24</v>
      </c>
    </row>
    <row r="55" spans="2:9" ht="12.75">
      <c r="B55" t="s">
        <v>435</v>
      </c>
      <c r="I55">
        <v>45980</v>
      </c>
    </row>
    <row r="56" spans="2:9" ht="12.75">
      <c r="B56" t="s">
        <v>424</v>
      </c>
      <c r="I56">
        <v>1890.12</v>
      </c>
    </row>
    <row r="57" spans="2:9" ht="12.75">
      <c r="B57" t="s">
        <v>432</v>
      </c>
      <c r="I57">
        <v>333.71</v>
      </c>
    </row>
    <row r="58" spans="2:9" ht="12.75">
      <c r="B58" t="s">
        <v>353</v>
      </c>
      <c r="I58">
        <v>834.28</v>
      </c>
    </row>
    <row r="59" spans="2:9" ht="12.75">
      <c r="B59" t="s">
        <v>456</v>
      </c>
      <c r="I59">
        <v>9180.24</v>
      </c>
    </row>
    <row r="60" spans="2:9" ht="12.75">
      <c r="B60" t="s">
        <v>1045</v>
      </c>
      <c r="I60">
        <v>3617.12</v>
      </c>
    </row>
    <row r="61" spans="2:9" ht="12.75">
      <c r="B61" t="s">
        <v>457</v>
      </c>
      <c r="I61">
        <v>2190.12</v>
      </c>
    </row>
    <row r="62" spans="2:9" ht="12.75">
      <c r="B62" t="s">
        <v>433</v>
      </c>
      <c r="I62">
        <v>208.57</v>
      </c>
    </row>
    <row r="63" spans="2:9" ht="12.75">
      <c r="B63" t="s">
        <v>458</v>
      </c>
      <c r="I63">
        <v>131634</v>
      </c>
    </row>
    <row r="64" spans="2:9" ht="12.75">
      <c r="B64" t="s">
        <v>1038</v>
      </c>
      <c r="I64">
        <v>3418.88</v>
      </c>
    </row>
    <row r="65" spans="2:9" ht="12.75">
      <c r="B65" t="s">
        <v>446</v>
      </c>
      <c r="I65">
        <v>68396.78</v>
      </c>
    </row>
    <row r="66" spans="2:9" ht="12.75">
      <c r="B66" t="s">
        <v>459</v>
      </c>
      <c r="I66">
        <v>1251.42</v>
      </c>
    </row>
    <row r="67" spans="2:9" ht="12.75">
      <c r="B67" t="s">
        <v>460</v>
      </c>
      <c r="I67">
        <v>834.28</v>
      </c>
    </row>
    <row r="68" spans="2:9" ht="12.75">
      <c r="B68" t="s">
        <v>461</v>
      </c>
      <c r="I68">
        <v>208.57</v>
      </c>
    </row>
    <row r="69" spans="2:9" ht="12.75">
      <c r="B69" t="s">
        <v>43</v>
      </c>
      <c r="I69">
        <v>625.71</v>
      </c>
    </row>
    <row r="70" spans="2:9" ht="12.75">
      <c r="B70" t="s">
        <v>462</v>
      </c>
      <c r="I70">
        <v>945.06</v>
      </c>
    </row>
    <row r="71" spans="2:9" ht="12.75">
      <c r="B71" t="s">
        <v>463</v>
      </c>
      <c r="I71">
        <v>417.14</v>
      </c>
    </row>
    <row r="72" spans="2:9" ht="12.75">
      <c r="B72" t="s">
        <v>74</v>
      </c>
      <c r="I72">
        <v>945.06</v>
      </c>
    </row>
    <row r="73" spans="2:9" ht="12.75">
      <c r="B73" t="s">
        <v>464</v>
      </c>
      <c r="I73">
        <v>1113.78</v>
      </c>
    </row>
    <row r="74" spans="2:9" ht="12.75">
      <c r="B74" t="s">
        <v>25</v>
      </c>
      <c r="I74">
        <v>1890.12</v>
      </c>
    </row>
    <row r="75" spans="2:9" ht="12.75">
      <c r="B75" t="s">
        <v>465</v>
      </c>
      <c r="I75" s="5">
        <v>2165.35</v>
      </c>
    </row>
    <row r="76" spans="2:9" ht="12.75">
      <c r="B76" t="s">
        <v>466</v>
      </c>
      <c r="I76" s="5">
        <v>945.06</v>
      </c>
    </row>
    <row r="77" spans="2:9" ht="12.75">
      <c r="B77" t="s">
        <v>22</v>
      </c>
      <c r="I77">
        <v>1417.59</v>
      </c>
    </row>
    <row r="78" spans="2:9" ht="12.75">
      <c r="B78" t="s">
        <v>1087</v>
      </c>
      <c r="I78">
        <v>472.53</v>
      </c>
    </row>
    <row r="79" spans="2:9" ht="12.75">
      <c r="B79" t="s">
        <v>413</v>
      </c>
      <c r="I79">
        <v>1453.74</v>
      </c>
    </row>
    <row r="80" spans="2:9" ht="12.75">
      <c r="B80" t="s">
        <v>41</v>
      </c>
      <c r="I80">
        <v>1954.56</v>
      </c>
    </row>
    <row r="81" spans="2:9" ht="12.75">
      <c r="B81" t="s">
        <v>99</v>
      </c>
      <c r="I81">
        <v>2152.05</v>
      </c>
    </row>
    <row r="82" spans="2:9" ht="12.75">
      <c r="B82" t="s">
        <v>16</v>
      </c>
      <c r="I82">
        <v>229.51</v>
      </c>
    </row>
    <row r="83" spans="2:9" ht="12.75">
      <c r="B83" t="s">
        <v>467</v>
      </c>
      <c r="I83">
        <v>2228.42</v>
      </c>
    </row>
    <row r="84" spans="2:9" ht="12.75">
      <c r="B84" t="s">
        <v>468</v>
      </c>
      <c r="I84">
        <v>2168.12</v>
      </c>
    </row>
    <row r="85" spans="2:9" ht="12.75">
      <c r="B85" t="s">
        <v>469</v>
      </c>
      <c r="I85">
        <v>1890.12</v>
      </c>
    </row>
    <row r="86" spans="2:9" ht="12.75">
      <c r="B86" t="s">
        <v>1091</v>
      </c>
      <c r="I86">
        <v>2862.87</v>
      </c>
    </row>
    <row r="87" spans="2:9" ht="12.75">
      <c r="B87" t="s">
        <v>470</v>
      </c>
      <c r="I87">
        <v>841.71</v>
      </c>
    </row>
    <row r="88" spans="2:9" ht="12.75">
      <c r="B88" t="s">
        <v>230</v>
      </c>
      <c r="I88">
        <v>417.14</v>
      </c>
    </row>
    <row r="90" spans="2:9" ht="12.75">
      <c r="B90" t="s">
        <v>941</v>
      </c>
      <c r="I90" s="20">
        <f>I24+I26-I28</f>
        <v>-307553.4600000001</v>
      </c>
    </row>
    <row r="93" ht="12.75">
      <c r="C93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I67"/>
  <sheetViews>
    <sheetView workbookViewId="0" topLeftCell="A50">
      <selection activeCell="B79" sqref="B79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978</v>
      </c>
    </row>
    <row r="5" ht="12.75">
      <c r="D5" s="1" t="s">
        <v>886</v>
      </c>
    </row>
    <row r="6" spans="2:9" ht="12.75">
      <c r="B6" t="s">
        <v>894</v>
      </c>
      <c r="I6" s="2">
        <v>184528.4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80583.83</v>
      </c>
    </row>
    <row r="11" spans="2:9" ht="12.75">
      <c r="B11" t="s">
        <v>946</v>
      </c>
      <c r="I11">
        <v>160939.4</v>
      </c>
    </row>
    <row r="12" spans="2:9" ht="12.75">
      <c r="B12" t="s">
        <v>947</v>
      </c>
      <c r="I12">
        <v>39618.54</v>
      </c>
    </row>
    <row r="13" spans="2:9" ht="12.75">
      <c r="B13" t="s">
        <v>889</v>
      </c>
      <c r="I13">
        <v>2288.76</v>
      </c>
    </row>
    <row r="14" spans="2:9" ht="12.75">
      <c r="B14" t="s">
        <v>890</v>
      </c>
      <c r="I14">
        <v>765838.21</v>
      </c>
    </row>
    <row r="15" spans="2:9" ht="12.75">
      <c r="B15" t="s">
        <v>949</v>
      </c>
      <c r="I15">
        <v>228223.2</v>
      </c>
    </row>
    <row r="16" spans="2:9" ht="12.75">
      <c r="B16" t="s">
        <v>891</v>
      </c>
      <c r="I16">
        <v>346306.64</v>
      </c>
    </row>
    <row r="18" spans="2:9" ht="12.75">
      <c r="B18" s="2" t="s">
        <v>892</v>
      </c>
      <c r="I18" s="2">
        <f>SUM(I10:I17)</f>
        <v>1623798.58</v>
      </c>
    </row>
    <row r="19" spans="2:9" ht="12.75">
      <c r="B19" t="s">
        <v>893</v>
      </c>
      <c r="I19">
        <v>1619696.43</v>
      </c>
    </row>
    <row r="20" spans="2:9" ht="12.75">
      <c r="B20" t="s">
        <v>952</v>
      </c>
      <c r="I20">
        <v>1465.68</v>
      </c>
    </row>
    <row r="21" spans="2:9" ht="12.75">
      <c r="B21" t="s">
        <v>942</v>
      </c>
      <c r="I21" s="2">
        <f>I6+I18-I19</f>
        <v>188630.55000000005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9" ht="12.75">
      <c r="B25" s="2" t="s">
        <v>943</v>
      </c>
      <c r="C25" s="2"/>
      <c r="D25" s="2"/>
      <c r="I25">
        <v>-25463.3</v>
      </c>
    </row>
    <row r="27" spans="2:9" ht="12.75">
      <c r="B27" s="2" t="s">
        <v>680</v>
      </c>
      <c r="I27" s="2">
        <f>I16+I20</f>
        <v>347772.32</v>
      </c>
    </row>
    <row r="29" spans="2:9" ht="12.75">
      <c r="B29" s="2" t="s">
        <v>898</v>
      </c>
      <c r="I29" s="2">
        <f>SUM(I31:I42)</f>
        <v>268703.47</v>
      </c>
    </row>
    <row r="30" ht="12.75">
      <c r="B30" s="2" t="s">
        <v>899</v>
      </c>
    </row>
    <row r="31" spans="2:9" ht="12.75">
      <c r="B31" t="s">
        <v>900</v>
      </c>
      <c r="I31">
        <v>54198.35</v>
      </c>
    </row>
    <row r="32" spans="2:9" ht="12.75">
      <c r="B32" t="s">
        <v>901</v>
      </c>
      <c r="I32">
        <v>10061.14</v>
      </c>
    </row>
    <row r="33" spans="2:9" ht="12.75">
      <c r="B33" t="s">
        <v>902</v>
      </c>
      <c r="I33">
        <v>52102.28</v>
      </c>
    </row>
    <row r="34" spans="2:9" ht="12.75">
      <c r="B34" t="s">
        <v>903</v>
      </c>
      <c r="I34">
        <v>31141.59</v>
      </c>
    </row>
    <row r="35" spans="2:9" ht="12.75">
      <c r="B35" t="s">
        <v>904</v>
      </c>
      <c r="I35">
        <v>1101.94</v>
      </c>
    </row>
    <row r="36" spans="2:9" ht="12.75">
      <c r="B36" t="s">
        <v>905</v>
      </c>
      <c r="I36">
        <v>30243.28</v>
      </c>
    </row>
    <row r="37" spans="2:9" ht="12.75">
      <c r="B37" t="s">
        <v>906</v>
      </c>
      <c r="I37">
        <v>7485.96</v>
      </c>
    </row>
    <row r="38" spans="2:9" ht="12.75">
      <c r="B38" t="s">
        <v>907</v>
      </c>
      <c r="I38">
        <v>51503.4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spans="2:9" ht="12.75">
      <c r="B42" t="s">
        <v>935</v>
      </c>
      <c r="I42">
        <f>SUM(I44:I63)</f>
        <v>30865.52999999999</v>
      </c>
    </row>
    <row r="43" ht="12.75">
      <c r="B43" t="s">
        <v>899</v>
      </c>
    </row>
    <row r="44" spans="2:9" ht="12.75">
      <c r="B44" t="s">
        <v>1032</v>
      </c>
      <c r="I44">
        <v>600</v>
      </c>
    </row>
    <row r="45" spans="2:9" ht="12.75">
      <c r="B45" t="s">
        <v>471</v>
      </c>
      <c r="I45">
        <v>3454.12</v>
      </c>
    </row>
    <row r="46" spans="2:9" ht="12.75">
      <c r="B46" t="s">
        <v>379</v>
      </c>
      <c r="I46">
        <v>911.03</v>
      </c>
    </row>
    <row r="47" spans="2:9" ht="12.75">
      <c r="B47" t="s">
        <v>369</v>
      </c>
      <c r="I47">
        <v>52.14</v>
      </c>
    </row>
    <row r="48" spans="2:9" ht="12.75">
      <c r="B48" t="s">
        <v>472</v>
      </c>
      <c r="I48">
        <v>2506.88</v>
      </c>
    </row>
    <row r="49" spans="2:9" ht="12.75">
      <c r="B49" t="s">
        <v>322</v>
      </c>
      <c r="I49">
        <v>2362.65</v>
      </c>
    </row>
    <row r="50" spans="2:9" ht="12.75">
      <c r="B50" t="s">
        <v>473</v>
      </c>
      <c r="I50">
        <v>1459.99</v>
      </c>
    </row>
    <row r="51" spans="2:9" ht="12.75">
      <c r="B51" t="s">
        <v>432</v>
      </c>
      <c r="I51">
        <v>333.71</v>
      </c>
    </row>
    <row r="52" spans="2:9" ht="12.75">
      <c r="B52" t="s">
        <v>1038</v>
      </c>
      <c r="I52">
        <v>3707.37</v>
      </c>
    </row>
    <row r="53" spans="2:9" ht="12.75">
      <c r="B53" t="s">
        <v>558</v>
      </c>
      <c r="I53">
        <v>4276.35</v>
      </c>
    </row>
    <row r="54" spans="2:9" ht="12.75">
      <c r="B54" t="s">
        <v>322</v>
      </c>
      <c r="I54">
        <v>1890.12</v>
      </c>
    </row>
    <row r="55" spans="2:9" ht="12.75">
      <c r="B55" t="s">
        <v>25</v>
      </c>
      <c r="I55">
        <v>1890.12</v>
      </c>
    </row>
    <row r="56" spans="2:9" ht="12.75">
      <c r="B56" t="s">
        <v>210</v>
      </c>
      <c r="I56">
        <v>1156.02</v>
      </c>
    </row>
    <row r="57" spans="2:9" ht="12.75">
      <c r="B57" t="s">
        <v>474</v>
      </c>
      <c r="I57">
        <v>1890.12</v>
      </c>
    </row>
    <row r="58" spans="2:9" ht="12.75">
      <c r="B58" t="s">
        <v>474</v>
      </c>
      <c r="I58">
        <v>1890.12</v>
      </c>
    </row>
    <row r="59" spans="2:9" ht="12.75">
      <c r="B59" t="s">
        <v>218</v>
      </c>
      <c r="I59">
        <v>417.14</v>
      </c>
    </row>
    <row r="60" spans="2:9" ht="12.75">
      <c r="B60" t="s">
        <v>413</v>
      </c>
      <c r="I60">
        <v>1643.53</v>
      </c>
    </row>
    <row r="61" spans="2:9" ht="12.75">
      <c r="B61" t="s">
        <v>16</v>
      </c>
      <c r="I61">
        <v>215.55</v>
      </c>
    </row>
    <row r="62" spans="2:9" ht="12.75">
      <c r="B62" t="s">
        <v>475</v>
      </c>
      <c r="I62">
        <v>208.57</v>
      </c>
    </row>
    <row r="64" spans="2:9" ht="12.75">
      <c r="B64" t="s">
        <v>941</v>
      </c>
      <c r="I64" s="20">
        <f>I25+I27-I29</f>
        <v>53605.55000000005</v>
      </c>
    </row>
    <row r="67" ht="12.75">
      <c r="C67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67"/>
  <sheetViews>
    <sheetView workbookViewId="0" topLeftCell="A41">
      <selection activeCell="B2" sqref="B2:I68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1026</v>
      </c>
    </row>
    <row r="5" ht="12.75">
      <c r="D5" s="1" t="s">
        <v>886</v>
      </c>
    </row>
    <row r="6" spans="2:9" ht="12.75">
      <c r="B6" t="s">
        <v>894</v>
      </c>
      <c r="I6" s="2">
        <v>48758.18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20771.34</v>
      </c>
    </row>
    <row r="11" spans="2:9" ht="12.75">
      <c r="B11" t="s">
        <v>946</v>
      </c>
      <c r="I11">
        <v>41408.81</v>
      </c>
    </row>
    <row r="12" spans="2:9" ht="12.75">
      <c r="B12" t="s">
        <v>947</v>
      </c>
      <c r="I12">
        <v>16063.92</v>
      </c>
    </row>
    <row r="13" spans="2:9" ht="12.75">
      <c r="B13" t="s">
        <v>889</v>
      </c>
      <c r="I13">
        <v>255.15</v>
      </c>
    </row>
    <row r="14" spans="2:9" ht="12.75">
      <c r="B14" t="s">
        <v>890</v>
      </c>
      <c r="I14">
        <v>250190</v>
      </c>
    </row>
    <row r="15" spans="2:9" ht="12.75">
      <c r="B15" t="s">
        <v>949</v>
      </c>
      <c r="I15">
        <v>37385.21</v>
      </c>
    </row>
    <row r="16" spans="2:9" ht="12.75">
      <c r="B16" t="s">
        <v>891</v>
      </c>
      <c r="I16">
        <v>111042.84</v>
      </c>
    </row>
    <row r="17" spans="2:9" ht="12.75">
      <c r="B17" s="2" t="s">
        <v>892</v>
      </c>
      <c r="I17" s="2">
        <f>SUM(I10:I16)</f>
        <v>477117.27</v>
      </c>
    </row>
    <row r="18" spans="2:9" ht="12.75">
      <c r="B18" t="s">
        <v>893</v>
      </c>
      <c r="I18">
        <v>488122.43</v>
      </c>
    </row>
    <row r="19" ht="12.75">
      <c r="I19" t="s">
        <v>1027</v>
      </c>
    </row>
    <row r="20" spans="2:9" ht="12.75">
      <c r="B20" t="s">
        <v>942</v>
      </c>
      <c r="I20" s="2">
        <f>I6+I17-I18</f>
        <v>37753.02000000008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-25767.5</v>
      </c>
    </row>
    <row r="26" spans="2:9" ht="12.75">
      <c r="B26" s="2" t="s">
        <v>897</v>
      </c>
      <c r="I26" s="2">
        <f>I16</f>
        <v>111042.84</v>
      </c>
    </row>
    <row r="28" spans="2:9" ht="12.75">
      <c r="B28" s="2" t="s">
        <v>898</v>
      </c>
      <c r="I28" s="2">
        <f>SUM(I30:I42)</f>
        <v>126179.28</v>
      </c>
    </row>
    <row r="29" ht="12.75">
      <c r="B29" s="2" t="s">
        <v>899</v>
      </c>
    </row>
    <row r="30" spans="2:9" ht="12.75">
      <c r="B30" t="s">
        <v>900</v>
      </c>
      <c r="I30">
        <v>17651.84</v>
      </c>
    </row>
    <row r="31" spans="2:9" ht="12.75">
      <c r="B31" t="s">
        <v>901</v>
      </c>
      <c r="I31">
        <v>3276.8</v>
      </c>
    </row>
    <row r="32" spans="2:9" ht="12.75">
      <c r="B32" t="s">
        <v>902</v>
      </c>
      <c r="I32">
        <v>16969.18</v>
      </c>
    </row>
    <row r="33" spans="2:9" ht="12.75">
      <c r="B33" t="s">
        <v>903</v>
      </c>
      <c r="I33">
        <v>10142.5</v>
      </c>
    </row>
    <row r="34" spans="2:9" ht="12.75">
      <c r="B34" t="s">
        <v>904</v>
      </c>
      <c r="I34">
        <v>833.85</v>
      </c>
    </row>
    <row r="35" spans="2:9" ht="12.75">
      <c r="B35" t="s">
        <v>905</v>
      </c>
      <c r="I35">
        <v>9849.92</v>
      </c>
    </row>
    <row r="36" spans="2:9" ht="12.75">
      <c r="B36" t="s">
        <v>906</v>
      </c>
      <c r="I36">
        <v>0</v>
      </c>
    </row>
    <row r="37" spans="2:9" ht="12.75">
      <c r="B37" t="s">
        <v>907</v>
      </c>
      <c r="I37">
        <v>17261.75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ht="12.75">
      <c r="B41" t="s">
        <v>935</v>
      </c>
    </row>
    <row r="42" spans="2:9" ht="12.75">
      <c r="B42" t="s">
        <v>899</v>
      </c>
      <c r="I42">
        <f>SUM(I43:I63)</f>
        <v>50193.439999999995</v>
      </c>
    </row>
    <row r="43" spans="2:9" ht="12.75">
      <c r="B43" t="s">
        <v>1032</v>
      </c>
      <c r="I43">
        <v>600</v>
      </c>
    </row>
    <row r="44" spans="2:9" ht="12.75">
      <c r="B44" t="s">
        <v>1102</v>
      </c>
      <c r="I44">
        <v>1668.56</v>
      </c>
    </row>
    <row r="45" spans="2:9" ht="12.75">
      <c r="B45" t="s">
        <v>1037</v>
      </c>
      <c r="I45">
        <v>667.24</v>
      </c>
    </row>
    <row r="46" spans="2:9" ht="12.75">
      <c r="B46" t="s">
        <v>1103</v>
      </c>
      <c r="I46">
        <v>2805.59</v>
      </c>
    </row>
    <row r="47" spans="2:9" ht="12.75">
      <c r="B47" t="s">
        <v>1104</v>
      </c>
      <c r="I47">
        <v>3203.31</v>
      </c>
    </row>
    <row r="48" spans="2:9" ht="12.75">
      <c r="B48" t="s">
        <v>1105</v>
      </c>
      <c r="I48">
        <v>417.14</v>
      </c>
    </row>
    <row r="49" spans="2:9" ht="12.75">
      <c r="B49" t="s">
        <v>1106</v>
      </c>
      <c r="I49">
        <v>1890.12</v>
      </c>
    </row>
    <row r="50" spans="2:9" ht="12.75">
      <c r="B50" t="s">
        <v>1041</v>
      </c>
      <c r="I50">
        <v>1260.08</v>
      </c>
    </row>
    <row r="51" spans="2:9" ht="12.75">
      <c r="B51" t="s">
        <v>1107</v>
      </c>
      <c r="I51">
        <v>834.28</v>
      </c>
    </row>
    <row r="52" spans="2:9" ht="12.75">
      <c r="B52" t="s">
        <v>1043</v>
      </c>
      <c r="I52">
        <v>20690.12</v>
      </c>
    </row>
    <row r="53" spans="2:9" ht="12.75">
      <c r="B53" t="s">
        <v>1108</v>
      </c>
      <c r="I53">
        <v>1890.12</v>
      </c>
    </row>
    <row r="54" spans="2:9" ht="12.75">
      <c r="B54" t="s">
        <v>1052</v>
      </c>
      <c r="I54">
        <v>1668.56</v>
      </c>
    </row>
    <row r="55" spans="2:9" ht="12.75">
      <c r="B55" t="s">
        <v>1048</v>
      </c>
      <c r="I55">
        <v>717.14</v>
      </c>
    </row>
    <row r="56" spans="2:9" ht="12.75">
      <c r="B56" t="s">
        <v>1100</v>
      </c>
      <c r="I56">
        <v>1890.12</v>
      </c>
    </row>
    <row r="57" spans="2:9" ht="12.75">
      <c r="B57" t="s">
        <v>1109</v>
      </c>
      <c r="I57">
        <v>945.06</v>
      </c>
    </row>
    <row r="58" spans="2:9" ht="12.75">
      <c r="B58" t="s">
        <v>1110</v>
      </c>
      <c r="I58">
        <v>1417.59</v>
      </c>
    </row>
    <row r="59" spans="2:9" ht="12.75">
      <c r="B59" t="s">
        <v>1087</v>
      </c>
      <c r="I59">
        <v>1890.12</v>
      </c>
    </row>
    <row r="60" spans="2:9" ht="12.75">
      <c r="B60" t="s">
        <v>1111</v>
      </c>
      <c r="I60">
        <v>3562.52</v>
      </c>
    </row>
    <row r="61" spans="2:9" ht="12.75">
      <c r="B61" t="s">
        <v>1050</v>
      </c>
      <c r="I61">
        <v>333.71</v>
      </c>
    </row>
    <row r="62" spans="2:9" ht="12.75">
      <c r="B62" t="s">
        <v>1038</v>
      </c>
      <c r="I62">
        <v>1842.06</v>
      </c>
    </row>
    <row r="64" spans="2:9" ht="12.75">
      <c r="B64" s="20" t="s">
        <v>941</v>
      </c>
      <c r="C64" s="20"/>
      <c r="D64" s="20"/>
      <c r="E64" s="20"/>
      <c r="F64" s="20"/>
      <c r="G64" s="20"/>
      <c r="H64" s="20"/>
      <c r="I64" s="20">
        <f>I24+I26-I28</f>
        <v>-40903.94</v>
      </c>
    </row>
    <row r="67" ht="12.75">
      <c r="C67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I92"/>
  <sheetViews>
    <sheetView workbookViewId="0" topLeftCell="A79">
      <selection activeCell="E100" sqref="E100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977</v>
      </c>
    </row>
    <row r="5" ht="12.75">
      <c r="D5" s="1" t="s">
        <v>886</v>
      </c>
    </row>
    <row r="6" spans="2:9" ht="12.75">
      <c r="B6" t="s">
        <v>894</v>
      </c>
      <c r="I6" s="2">
        <v>190485.68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125339.59</v>
      </c>
    </row>
    <row r="11" spans="2:9" ht="12.75">
      <c r="B11" t="s">
        <v>946</v>
      </c>
      <c r="I11">
        <v>249392.94</v>
      </c>
    </row>
    <row r="12" spans="2:9" ht="12.75">
      <c r="B12" t="s">
        <v>947</v>
      </c>
      <c r="I12">
        <v>79946.78</v>
      </c>
    </row>
    <row r="13" spans="2:9" ht="12.75">
      <c r="B13" t="s">
        <v>889</v>
      </c>
      <c r="I13">
        <v>473.04</v>
      </c>
    </row>
    <row r="14" spans="2:9" ht="12.75">
      <c r="B14" t="s">
        <v>890</v>
      </c>
      <c r="I14">
        <v>1609786.31</v>
      </c>
    </row>
    <row r="15" spans="2:9" ht="12.75">
      <c r="B15" t="s">
        <v>949</v>
      </c>
      <c r="I15">
        <v>305879.81</v>
      </c>
    </row>
    <row r="16" spans="2:9" ht="12.75">
      <c r="B16" t="s">
        <v>891</v>
      </c>
      <c r="I16">
        <v>723398.47</v>
      </c>
    </row>
    <row r="18" spans="2:9" ht="12.75">
      <c r="B18" s="2" t="s">
        <v>892</v>
      </c>
      <c r="I18" s="2">
        <f>SUM(I10:I17)</f>
        <v>3094216.9400000004</v>
      </c>
    </row>
    <row r="19" spans="2:9" ht="12.75">
      <c r="B19" t="s">
        <v>893</v>
      </c>
      <c r="I19">
        <v>3096613.77</v>
      </c>
    </row>
    <row r="20" spans="2:9" ht="12.75">
      <c r="B20" t="s">
        <v>952</v>
      </c>
      <c r="I20">
        <v>18877.95</v>
      </c>
    </row>
    <row r="21" spans="2:9" ht="12.75">
      <c r="B21" t="s">
        <v>533</v>
      </c>
      <c r="I21">
        <v>7380</v>
      </c>
    </row>
    <row r="22" spans="2:9" ht="12.75">
      <c r="B22" t="s">
        <v>942</v>
      </c>
      <c r="I22" s="2">
        <f>I6+I18-I19</f>
        <v>188088.85000000056</v>
      </c>
    </row>
    <row r="24" spans="2:4" ht="12.75">
      <c r="B24" s="2" t="s">
        <v>895</v>
      </c>
      <c r="C24" s="2"/>
      <c r="D24" s="2"/>
    </row>
    <row r="25" spans="2:4" ht="12.75">
      <c r="B25" s="2"/>
      <c r="C25" s="2"/>
      <c r="D25" s="2"/>
    </row>
    <row r="26" spans="2:9" ht="12.75">
      <c r="B26" s="2" t="s">
        <v>943</v>
      </c>
      <c r="C26" s="2"/>
      <c r="D26" s="2"/>
      <c r="I26">
        <v>-90803.6</v>
      </c>
    </row>
    <row r="28" spans="2:9" ht="12.75">
      <c r="B28" s="2" t="s">
        <v>536</v>
      </c>
      <c r="I28" s="2">
        <f>I16+I20+I21</f>
        <v>749656.4199999999</v>
      </c>
    </row>
    <row r="30" spans="2:9" ht="12.75">
      <c r="B30" s="2" t="s">
        <v>898</v>
      </c>
      <c r="I30" s="2">
        <f>SUM(I32:I43)</f>
        <v>709924.9500000001</v>
      </c>
    </row>
    <row r="31" ht="12.75">
      <c r="B31" s="2" t="s">
        <v>899</v>
      </c>
    </row>
    <row r="32" spans="2:9" ht="12.75">
      <c r="B32" t="s">
        <v>900</v>
      </c>
      <c r="I32">
        <v>114143.81</v>
      </c>
    </row>
    <row r="33" spans="2:9" ht="12.75">
      <c r="B33" t="s">
        <v>901</v>
      </c>
      <c r="I33">
        <v>21189.13</v>
      </c>
    </row>
    <row r="34" spans="2:9" ht="12.75">
      <c r="B34" t="s">
        <v>902</v>
      </c>
      <c r="I34">
        <v>109729.41</v>
      </c>
    </row>
    <row r="35" spans="2:9" ht="12.75">
      <c r="B35" t="s">
        <v>903</v>
      </c>
      <c r="I35">
        <v>65585.4</v>
      </c>
    </row>
    <row r="36" spans="2:9" ht="12.75">
      <c r="B36" t="s">
        <v>904</v>
      </c>
      <c r="I36">
        <v>2159.51</v>
      </c>
    </row>
    <row r="37" spans="2:9" ht="12.75">
      <c r="B37" t="s">
        <v>905</v>
      </c>
      <c r="I37">
        <v>63693.51</v>
      </c>
    </row>
    <row r="38" spans="2:9" ht="12.75">
      <c r="B38" t="s">
        <v>906</v>
      </c>
      <c r="I38">
        <v>15765.72</v>
      </c>
    </row>
    <row r="39" spans="2:9" ht="12.75">
      <c r="B39" t="s">
        <v>907</v>
      </c>
      <c r="I39">
        <v>108468.15</v>
      </c>
    </row>
    <row r="40" ht="12.75">
      <c r="B40" t="s">
        <v>908</v>
      </c>
    </row>
    <row r="41" ht="12.75">
      <c r="B41" t="s">
        <v>909</v>
      </c>
    </row>
    <row r="42" ht="12.75">
      <c r="B42" t="s">
        <v>934</v>
      </c>
    </row>
    <row r="43" spans="2:9" ht="12.75">
      <c r="B43" t="s">
        <v>935</v>
      </c>
      <c r="I43">
        <f>SUM(I45:I87)</f>
        <v>209190.31000000003</v>
      </c>
    </row>
    <row r="44" ht="12.75">
      <c r="B44" t="s">
        <v>899</v>
      </c>
    </row>
    <row r="45" spans="2:9" ht="12.75">
      <c r="B45" t="s">
        <v>1031</v>
      </c>
      <c r="I45">
        <v>2900</v>
      </c>
    </row>
    <row r="46" spans="2:9" ht="12.75">
      <c r="B46" t="s">
        <v>476</v>
      </c>
      <c r="I46">
        <v>1890.12</v>
      </c>
    </row>
    <row r="47" spans="2:9" ht="12.75">
      <c r="B47" t="s">
        <v>15</v>
      </c>
      <c r="I47">
        <v>4140.24</v>
      </c>
    </row>
    <row r="48" spans="2:9" ht="12.75">
      <c r="B48" t="s">
        <v>96</v>
      </c>
      <c r="I48">
        <v>2356.12</v>
      </c>
    </row>
    <row r="49" spans="2:9" ht="12.75">
      <c r="B49" t="s">
        <v>384</v>
      </c>
      <c r="I49">
        <v>834.28</v>
      </c>
    </row>
    <row r="50" spans="2:9" ht="12.75">
      <c r="B50" t="s">
        <v>477</v>
      </c>
      <c r="I50">
        <v>417.14</v>
      </c>
    </row>
    <row r="51" spans="2:9" ht="12.75">
      <c r="B51" t="s">
        <v>478</v>
      </c>
      <c r="I51">
        <v>614.64</v>
      </c>
    </row>
    <row r="52" spans="2:9" ht="12.75">
      <c r="B52" t="s">
        <v>479</v>
      </c>
      <c r="I52">
        <v>526.54</v>
      </c>
    </row>
    <row r="53" spans="2:9" ht="12.75">
      <c r="B53" t="s">
        <v>1038</v>
      </c>
      <c r="I53">
        <v>8806.37</v>
      </c>
    </row>
    <row r="54" spans="2:9" ht="12.75">
      <c r="B54" s="6" t="s">
        <v>480</v>
      </c>
      <c r="C54" s="6"/>
      <c r="I54" s="6">
        <v>3307.71</v>
      </c>
    </row>
    <row r="55" spans="2:9" ht="12.75">
      <c r="B55" t="s">
        <v>385</v>
      </c>
      <c r="I55">
        <v>417.14</v>
      </c>
    </row>
    <row r="56" spans="2:9" ht="12.75">
      <c r="B56" t="s">
        <v>64</v>
      </c>
      <c r="I56">
        <v>2591.68</v>
      </c>
    </row>
    <row r="57" spans="2:9" ht="12.75">
      <c r="B57" t="s">
        <v>272</v>
      </c>
      <c r="I57">
        <v>2358.56</v>
      </c>
    </row>
    <row r="58" spans="2:9" ht="12.75">
      <c r="B58" t="s">
        <v>481</v>
      </c>
      <c r="I58">
        <v>2103.86</v>
      </c>
    </row>
    <row r="59" spans="2:9" ht="12.75">
      <c r="B59" t="s">
        <v>482</v>
      </c>
      <c r="I59">
        <v>2190.12</v>
      </c>
    </row>
    <row r="60" spans="2:9" ht="12.75">
      <c r="B60" t="s">
        <v>435</v>
      </c>
      <c r="I60">
        <v>5280</v>
      </c>
    </row>
    <row r="61" spans="2:9" ht="12.75">
      <c r="B61" t="s">
        <v>1045</v>
      </c>
      <c r="I61">
        <v>1808.56</v>
      </c>
    </row>
    <row r="62" spans="2:9" ht="12.75">
      <c r="B62" t="s">
        <v>483</v>
      </c>
      <c r="I62">
        <v>593.14</v>
      </c>
    </row>
    <row r="63" spans="2:9" ht="12.75">
      <c r="B63" t="s">
        <v>484</v>
      </c>
      <c r="I63">
        <v>593.14</v>
      </c>
    </row>
    <row r="64" spans="2:9" ht="12.75">
      <c r="B64" t="s">
        <v>485</v>
      </c>
      <c r="I64">
        <v>447.14</v>
      </c>
    </row>
    <row r="65" spans="2:9" ht="12.75">
      <c r="B65" t="s">
        <v>486</v>
      </c>
      <c r="I65">
        <v>834.28</v>
      </c>
    </row>
    <row r="66" spans="2:9" ht="12.75">
      <c r="B66" t="s">
        <v>487</v>
      </c>
      <c r="I66">
        <v>5988.56</v>
      </c>
    </row>
    <row r="67" spans="2:9" ht="12.75">
      <c r="B67" t="s">
        <v>446</v>
      </c>
      <c r="I67">
        <v>118941.61</v>
      </c>
    </row>
    <row r="68" spans="2:9" ht="12.75">
      <c r="B68" t="s">
        <v>488</v>
      </c>
      <c r="I68">
        <v>417.14</v>
      </c>
    </row>
    <row r="69" spans="2:9" ht="12.75">
      <c r="B69" t="s">
        <v>489</v>
      </c>
      <c r="I69">
        <v>417.14</v>
      </c>
    </row>
    <row r="70" spans="2:9" ht="12.75">
      <c r="B70" t="s">
        <v>322</v>
      </c>
      <c r="I70">
        <v>1299.46</v>
      </c>
    </row>
    <row r="71" spans="2:9" ht="12.75">
      <c r="B71" t="s">
        <v>379</v>
      </c>
      <c r="I71">
        <v>670.71</v>
      </c>
    </row>
    <row r="72" spans="2:9" ht="12.75">
      <c r="B72" t="s">
        <v>319</v>
      </c>
      <c r="I72">
        <v>2240.56</v>
      </c>
    </row>
    <row r="73" spans="2:9" ht="12.75">
      <c r="B73" t="s">
        <v>558</v>
      </c>
      <c r="I73">
        <v>1366.71</v>
      </c>
    </row>
    <row r="74" spans="2:9" ht="12.75">
      <c r="B74" t="s">
        <v>490</v>
      </c>
      <c r="I74">
        <v>945.06</v>
      </c>
    </row>
    <row r="75" spans="2:9" ht="12.75">
      <c r="B75" t="s">
        <v>1109</v>
      </c>
      <c r="I75">
        <v>1417.59</v>
      </c>
    </row>
    <row r="76" spans="2:9" ht="12.75">
      <c r="B76" t="s">
        <v>491</v>
      </c>
      <c r="I76">
        <v>2221.08</v>
      </c>
    </row>
    <row r="77" spans="2:9" ht="12.75">
      <c r="B77" t="s">
        <v>492</v>
      </c>
      <c r="I77">
        <v>15885.7</v>
      </c>
    </row>
    <row r="78" spans="2:9" ht="12.75">
      <c r="B78" t="s">
        <v>26</v>
      </c>
      <c r="I78">
        <v>417.14</v>
      </c>
    </row>
    <row r="79" spans="2:9" ht="12.75">
      <c r="B79" t="s">
        <v>413</v>
      </c>
      <c r="I79">
        <v>2761.47</v>
      </c>
    </row>
    <row r="80" spans="2:9" ht="12.75">
      <c r="B80" t="s">
        <v>493</v>
      </c>
      <c r="I80">
        <v>208.57</v>
      </c>
    </row>
    <row r="81" spans="2:9" ht="12.75">
      <c r="B81" t="s">
        <v>218</v>
      </c>
      <c r="I81">
        <v>1042.85</v>
      </c>
    </row>
    <row r="82" spans="2:9" ht="12.75">
      <c r="B82" t="s">
        <v>16</v>
      </c>
      <c r="I82">
        <v>250.45</v>
      </c>
    </row>
    <row r="83" spans="2:9" ht="12.75">
      <c r="B83" t="s">
        <v>494</v>
      </c>
      <c r="I83">
        <v>1173.06</v>
      </c>
    </row>
    <row r="84" spans="2:9" ht="12.75">
      <c r="B84" t="s">
        <v>1091</v>
      </c>
      <c r="I84">
        <v>2887.9</v>
      </c>
    </row>
    <row r="85" spans="2:9" ht="12.75">
      <c r="B85" t="s">
        <v>495</v>
      </c>
      <c r="I85">
        <v>1892.56</v>
      </c>
    </row>
    <row r="86" spans="2:9" ht="12.75">
      <c r="B86" t="s">
        <v>496</v>
      </c>
      <c r="I86">
        <v>667.14</v>
      </c>
    </row>
    <row r="87" spans="2:9" ht="12.75">
      <c r="B87" t="s">
        <v>497</v>
      </c>
      <c r="I87">
        <v>1067.07</v>
      </c>
    </row>
    <row r="89" spans="2:9" ht="12.75">
      <c r="B89" t="s">
        <v>941</v>
      </c>
      <c r="I89">
        <f>I26+I28-I30</f>
        <v>-51072.13000000012</v>
      </c>
    </row>
    <row r="92" ht="12.75">
      <c r="C92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I90"/>
  <sheetViews>
    <sheetView workbookViewId="0" topLeftCell="A69">
      <selection activeCell="H97" sqref="H97"/>
    </sheetView>
  </sheetViews>
  <sheetFormatPr defaultColWidth="9.140625" defaultRowHeight="12.75"/>
  <sheetData>
    <row r="2" ht="12.75">
      <c r="D2" s="3" t="s">
        <v>884</v>
      </c>
    </row>
    <row r="3" ht="12.75">
      <c r="D3" s="1" t="s">
        <v>939</v>
      </c>
    </row>
    <row r="4" ht="12.75">
      <c r="D4" s="1" t="s">
        <v>976</v>
      </c>
    </row>
    <row r="5" ht="12.75">
      <c r="D5" s="1" t="s">
        <v>886</v>
      </c>
    </row>
    <row r="6" spans="2:9" ht="12.75">
      <c r="B6" t="s">
        <v>894</v>
      </c>
      <c r="I6" s="2">
        <v>268396.42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116591.22</v>
      </c>
    </row>
    <row r="11" spans="2:9" ht="12.75">
      <c r="B11" t="s">
        <v>946</v>
      </c>
      <c r="I11">
        <v>230513.3</v>
      </c>
    </row>
    <row r="12" spans="2:9" ht="12.75">
      <c r="B12" t="s">
        <v>947</v>
      </c>
      <c r="I12">
        <v>98275.21</v>
      </c>
    </row>
    <row r="13" spans="2:9" ht="12.75">
      <c r="B13" t="s">
        <v>889</v>
      </c>
      <c r="I13">
        <v>3398.38</v>
      </c>
    </row>
    <row r="14" spans="2:9" ht="12.75">
      <c r="B14" t="s">
        <v>890</v>
      </c>
      <c r="I14">
        <v>1380026.81</v>
      </c>
    </row>
    <row r="15" spans="2:9" ht="12.75">
      <c r="B15" t="s">
        <v>949</v>
      </c>
      <c r="I15">
        <v>261238.8</v>
      </c>
    </row>
    <row r="16" spans="2:9" ht="12.75">
      <c r="B16" t="s">
        <v>891</v>
      </c>
      <c r="I16">
        <v>614615.01</v>
      </c>
    </row>
    <row r="18" spans="2:9" ht="12.75">
      <c r="B18" s="2" t="s">
        <v>892</v>
      </c>
      <c r="I18" s="2">
        <f>SUM(I10:I17)</f>
        <v>2704658.7300000004</v>
      </c>
    </row>
    <row r="19" spans="2:9" ht="12.75">
      <c r="B19" t="s">
        <v>893</v>
      </c>
      <c r="I19">
        <v>2706593.49</v>
      </c>
    </row>
    <row r="20" spans="2:9" ht="12.75">
      <c r="B20" t="s">
        <v>952</v>
      </c>
      <c r="I20">
        <v>7807.12</v>
      </c>
    </row>
    <row r="21" spans="2:9" ht="12.75">
      <c r="B21" t="s">
        <v>942</v>
      </c>
      <c r="I21" s="2">
        <f>I6+I18-I19</f>
        <v>266461.66000000015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9" ht="12.75">
      <c r="B25" s="2" t="s">
        <v>943</v>
      </c>
      <c r="C25" s="2"/>
      <c r="D25" s="2"/>
      <c r="I25">
        <v>-104317</v>
      </c>
    </row>
    <row r="27" spans="2:9" ht="12.75">
      <c r="B27" s="2" t="s">
        <v>680</v>
      </c>
      <c r="I27" s="2">
        <f>I16+I20</f>
        <v>622422.13</v>
      </c>
    </row>
    <row r="29" spans="2:9" ht="12.75">
      <c r="B29" s="2" t="s">
        <v>898</v>
      </c>
      <c r="I29" s="2">
        <f>SUM(I31:I42)</f>
        <v>586402.77</v>
      </c>
    </row>
    <row r="30" ht="12.75">
      <c r="B30" s="2" t="s">
        <v>899</v>
      </c>
    </row>
    <row r="31" spans="2:9" ht="12.75">
      <c r="B31" t="s">
        <v>900</v>
      </c>
      <c r="I31">
        <v>98010.2</v>
      </c>
    </row>
    <row r="32" spans="2:9" ht="12.75">
      <c r="B32" t="s">
        <v>901</v>
      </c>
      <c r="I32">
        <v>18194.16</v>
      </c>
    </row>
    <row r="33" spans="2:9" ht="12.75">
      <c r="B33" t="s">
        <v>902</v>
      </c>
      <c r="I33">
        <v>94219.75</v>
      </c>
    </row>
    <row r="34" spans="2:9" ht="12.75">
      <c r="B34" t="s">
        <v>903</v>
      </c>
      <c r="I34">
        <v>56315.25</v>
      </c>
    </row>
    <row r="35" spans="2:9" ht="12.75">
      <c r="B35" t="s">
        <v>904</v>
      </c>
      <c r="I35">
        <v>1993.93</v>
      </c>
    </row>
    <row r="36" spans="2:9" ht="12.75">
      <c r="B36" t="s">
        <v>905</v>
      </c>
      <c r="I36">
        <v>54690.77</v>
      </c>
    </row>
    <row r="37" spans="2:9" ht="12.75">
      <c r="B37" t="s">
        <v>906</v>
      </c>
      <c r="I37">
        <v>13537.32</v>
      </c>
    </row>
    <row r="38" spans="2:9" ht="12.75">
      <c r="B38" t="s">
        <v>907</v>
      </c>
      <c r="I38">
        <v>93136.76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spans="2:9" ht="12.75">
      <c r="B42" t="s">
        <v>935</v>
      </c>
      <c r="I42">
        <f>SUM(I44:I86)</f>
        <v>156304.63</v>
      </c>
    </row>
    <row r="43" ht="12.75">
      <c r="B43" t="s">
        <v>899</v>
      </c>
    </row>
    <row r="44" spans="2:9" ht="12.75">
      <c r="B44" t="s">
        <v>1032</v>
      </c>
      <c r="I44">
        <v>3426</v>
      </c>
    </row>
    <row r="45" spans="2:9" ht="12.75">
      <c r="B45" t="s">
        <v>362</v>
      </c>
      <c r="I45">
        <v>3337.12</v>
      </c>
    </row>
    <row r="46" spans="2:9" ht="12.75">
      <c r="B46" t="s">
        <v>498</v>
      </c>
      <c r="I46">
        <v>823.21</v>
      </c>
    </row>
    <row r="47" spans="2:9" ht="12.75">
      <c r="B47" t="s">
        <v>499</v>
      </c>
      <c r="I47">
        <v>945.06</v>
      </c>
    </row>
    <row r="48" spans="2:9" ht="12.75">
      <c r="B48" t="s">
        <v>379</v>
      </c>
      <c r="I48">
        <v>4136.37</v>
      </c>
    </row>
    <row r="49" spans="2:9" ht="12.75">
      <c r="B49" t="s">
        <v>500</v>
      </c>
      <c r="I49">
        <v>1890.12</v>
      </c>
    </row>
    <row r="50" spans="2:9" ht="12.75">
      <c r="B50" t="s">
        <v>501</v>
      </c>
      <c r="I50">
        <v>417.14</v>
      </c>
    </row>
    <row r="51" spans="2:9" ht="12.75">
      <c r="B51" t="s">
        <v>502</v>
      </c>
      <c r="I51">
        <v>1890.12</v>
      </c>
    </row>
    <row r="52" spans="2:9" ht="12.75">
      <c r="B52" t="s">
        <v>435</v>
      </c>
      <c r="I52">
        <v>9900</v>
      </c>
    </row>
    <row r="53" spans="2:9" ht="12.75">
      <c r="B53" t="s">
        <v>352</v>
      </c>
      <c r="I53">
        <v>472.53</v>
      </c>
    </row>
    <row r="54" spans="2:9" ht="12.75">
      <c r="B54" t="s">
        <v>265</v>
      </c>
      <c r="I54">
        <v>1411.42</v>
      </c>
    </row>
    <row r="55" spans="2:9" ht="12.75">
      <c r="B55" t="s">
        <v>433</v>
      </c>
      <c r="I55">
        <v>1042.85</v>
      </c>
    </row>
    <row r="56" spans="2:9" ht="12.75">
      <c r="B56" t="s">
        <v>265</v>
      </c>
      <c r="I56">
        <v>457.14</v>
      </c>
    </row>
    <row r="57" spans="2:9" ht="12.75">
      <c r="B57" t="s">
        <v>504</v>
      </c>
      <c r="I57">
        <v>417.14</v>
      </c>
    </row>
    <row r="58" spans="2:9" ht="12.75">
      <c r="B58" t="s">
        <v>505</v>
      </c>
      <c r="I58">
        <v>208.57</v>
      </c>
    </row>
    <row r="59" spans="2:9" ht="12.75">
      <c r="B59" t="s">
        <v>506</v>
      </c>
      <c r="I59">
        <v>851.02</v>
      </c>
    </row>
    <row r="60" spans="2:9" ht="12.75">
      <c r="B60" t="s">
        <v>507</v>
      </c>
      <c r="I60">
        <v>208.57</v>
      </c>
    </row>
    <row r="61" spans="2:9" ht="12.75">
      <c r="B61" t="s">
        <v>377</v>
      </c>
      <c r="I61">
        <v>3780.24</v>
      </c>
    </row>
    <row r="62" spans="2:9" ht="12.75">
      <c r="B62" t="s">
        <v>508</v>
      </c>
      <c r="I62">
        <v>950</v>
      </c>
    </row>
    <row r="63" spans="2:9" ht="12.75">
      <c r="B63" t="s">
        <v>285</v>
      </c>
      <c r="I63">
        <v>417.14</v>
      </c>
    </row>
    <row r="64" spans="2:9" ht="12.75">
      <c r="B64" t="s">
        <v>508</v>
      </c>
      <c r="I64">
        <v>873.14</v>
      </c>
    </row>
    <row r="65" spans="2:9" ht="12.75">
      <c r="B65" t="s">
        <v>1042</v>
      </c>
      <c r="I65">
        <v>3780.24</v>
      </c>
    </row>
    <row r="66" spans="2:9" ht="12.75">
      <c r="B66" t="s">
        <v>379</v>
      </c>
      <c r="I66">
        <v>1223.26</v>
      </c>
    </row>
    <row r="67" spans="2:9" ht="12.75">
      <c r="B67" t="s">
        <v>379</v>
      </c>
      <c r="I67">
        <v>2043.62</v>
      </c>
    </row>
    <row r="68" spans="2:9" ht="12.75">
      <c r="B68" t="s">
        <v>1035</v>
      </c>
      <c r="I68">
        <v>5286.17</v>
      </c>
    </row>
    <row r="69" spans="2:9" ht="12.75">
      <c r="B69" t="s">
        <v>509</v>
      </c>
      <c r="I69">
        <v>945.06</v>
      </c>
    </row>
    <row r="70" spans="2:9" ht="12.75">
      <c r="B70" t="s">
        <v>140</v>
      </c>
      <c r="I70">
        <v>41046.81</v>
      </c>
    </row>
    <row r="71" spans="2:9" ht="12.75">
      <c r="B71" t="s">
        <v>1109</v>
      </c>
      <c r="I71">
        <v>1417.59</v>
      </c>
    </row>
    <row r="72" spans="2:9" ht="12.75">
      <c r="B72" t="s">
        <v>510</v>
      </c>
      <c r="I72">
        <v>3337.12</v>
      </c>
    </row>
    <row r="73" spans="2:9" ht="12.75">
      <c r="B73" t="s">
        <v>1042</v>
      </c>
      <c r="I73">
        <v>1221.72</v>
      </c>
    </row>
    <row r="74" spans="2:9" ht="12.75">
      <c r="B74" t="s">
        <v>511</v>
      </c>
      <c r="I74">
        <v>41581.02</v>
      </c>
    </row>
    <row r="75" spans="2:9" ht="12.75">
      <c r="B75" t="s">
        <v>265</v>
      </c>
      <c r="I75">
        <v>1411.42</v>
      </c>
    </row>
    <row r="76" spans="2:9" ht="12.75">
      <c r="B76" t="s">
        <v>512</v>
      </c>
      <c r="I76">
        <v>1908.56</v>
      </c>
    </row>
    <row r="77" spans="2:9" ht="12.75">
      <c r="B77" t="s">
        <v>513</v>
      </c>
      <c r="I77">
        <v>441.14</v>
      </c>
    </row>
    <row r="78" spans="2:9" ht="12.75">
      <c r="B78" t="s">
        <v>1081</v>
      </c>
      <c r="I78">
        <v>441.14</v>
      </c>
    </row>
    <row r="79" spans="2:9" ht="12.75">
      <c r="B79" t="s">
        <v>514</v>
      </c>
      <c r="I79">
        <v>1014.28</v>
      </c>
    </row>
    <row r="80" spans="2:9" ht="12.75">
      <c r="B80" t="s">
        <v>70</v>
      </c>
      <c r="I80">
        <v>208.57</v>
      </c>
    </row>
    <row r="81" spans="2:9" ht="12.75">
      <c r="B81" t="s">
        <v>515</v>
      </c>
      <c r="I81">
        <v>4854.18</v>
      </c>
    </row>
    <row r="82" spans="2:9" ht="12.75">
      <c r="B82" t="s">
        <v>413</v>
      </c>
      <c r="I82">
        <v>2271.33</v>
      </c>
    </row>
    <row r="83" spans="2:9" ht="12.75">
      <c r="B83" t="s">
        <v>379</v>
      </c>
      <c r="I83">
        <v>472.53</v>
      </c>
    </row>
    <row r="84" spans="2:9" ht="12.75">
      <c r="B84" t="s">
        <v>516</v>
      </c>
      <c r="I84">
        <v>472.53</v>
      </c>
    </row>
    <row r="85" spans="2:9" ht="12.75">
      <c r="B85" t="s">
        <v>517</v>
      </c>
      <c r="I85">
        <v>2126.38</v>
      </c>
    </row>
    <row r="86" spans="2:9" ht="12.75">
      <c r="B86" t="s">
        <v>518</v>
      </c>
      <c r="I86">
        <v>945.06</v>
      </c>
    </row>
    <row r="88" spans="2:9" ht="12.75">
      <c r="B88" t="s">
        <v>941</v>
      </c>
      <c r="I88" s="20">
        <f>I25+I27-I29</f>
        <v>-68297.64000000001</v>
      </c>
    </row>
    <row r="90" ht="12.75">
      <c r="B90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I89"/>
  <sheetViews>
    <sheetView workbookViewId="0" topLeftCell="A63">
      <selection activeCell="K85" sqref="K85"/>
    </sheetView>
  </sheetViews>
  <sheetFormatPr defaultColWidth="9.140625" defaultRowHeight="12.75"/>
  <cols>
    <col min="4" max="4" width="41.28125" style="0" customWidth="1"/>
    <col min="6" max="6" width="14.421875" style="0" hidden="1" customWidth="1"/>
    <col min="7" max="7" width="1.28515625" style="0" hidden="1" customWidth="1"/>
    <col min="8" max="8" width="2.7109375" style="0" hidden="1" customWidth="1"/>
  </cols>
  <sheetData>
    <row r="2" ht="12.75">
      <c r="D2" s="1" t="s">
        <v>884</v>
      </c>
    </row>
    <row r="3" ht="12.75">
      <c r="D3" s="1" t="s">
        <v>939</v>
      </c>
    </row>
    <row r="4" ht="12.75">
      <c r="D4" s="1" t="s">
        <v>975</v>
      </c>
    </row>
    <row r="5" ht="12.75">
      <c r="D5" s="1" t="s">
        <v>886</v>
      </c>
    </row>
    <row r="6" spans="2:9" ht="12.75">
      <c r="B6" t="s">
        <v>894</v>
      </c>
      <c r="I6" s="2">
        <v>199979.12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120384.03</v>
      </c>
    </row>
    <row r="11" spans="2:9" ht="12.75">
      <c r="B11" t="s">
        <v>946</v>
      </c>
      <c r="I11">
        <v>239984.34</v>
      </c>
    </row>
    <row r="12" spans="2:9" ht="12.75">
      <c r="B12" t="s">
        <v>947</v>
      </c>
      <c r="I12">
        <v>67928.42</v>
      </c>
    </row>
    <row r="13" spans="2:9" ht="12.75">
      <c r="B13" t="s">
        <v>889</v>
      </c>
      <c r="I13">
        <v>360.03</v>
      </c>
    </row>
    <row r="14" spans="2:9" ht="12.75">
      <c r="B14" t="s">
        <v>890</v>
      </c>
      <c r="I14">
        <v>1426495.47</v>
      </c>
    </row>
    <row r="15" spans="2:9" ht="12.75">
      <c r="B15" t="s">
        <v>949</v>
      </c>
      <c r="I15">
        <v>313174.11</v>
      </c>
    </row>
    <row r="16" spans="2:9" ht="12.75">
      <c r="B16" t="s">
        <v>891</v>
      </c>
      <c r="I16">
        <v>640545.3</v>
      </c>
    </row>
    <row r="17" spans="2:9" ht="12.75">
      <c r="B17" s="2" t="s">
        <v>892</v>
      </c>
      <c r="I17" s="2">
        <f>SUM(I10:I16)</f>
        <v>2808871.7</v>
      </c>
    </row>
    <row r="18" spans="2:9" ht="12.75">
      <c r="B18" t="s">
        <v>893</v>
      </c>
      <c r="I18">
        <v>2795343.59</v>
      </c>
    </row>
    <row r="19" spans="2:9" ht="12.75">
      <c r="B19" t="s">
        <v>533</v>
      </c>
      <c r="I19">
        <v>4920</v>
      </c>
    </row>
    <row r="20" spans="2:9" ht="12.75">
      <c r="B20" t="s">
        <v>942</v>
      </c>
      <c r="I20" s="2">
        <f>I6+I17-I18</f>
        <v>213507.23000000045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219864.5</v>
      </c>
    </row>
    <row r="26" spans="2:9" ht="12.75">
      <c r="B26" s="2" t="s">
        <v>539</v>
      </c>
      <c r="I26" s="2">
        <f>I16+I19</f>
        <v>645465.3</v>
      </c>
    </row>
    <row r="28" spans="2:9" ht="12.75">
      <c r="B28" s="2" t="s">
        <v>898</v>
      </c>
      <c r="I28" s="2">
        <f>SUM(I30:I41)</f>
        <v>568852.29</v>
      </c>
    </row>
    <row r="29" ht="12.75">
      <c r="B29" s="2" t="s">
        <v>899</v>
      </c>
    </row>
    <row r="30" spans="2:9" ht="12.75">
      <c r="B30" t="s">
        <v>900</v>
      </c>
      <c r="I30">
        <v>100645.7</v>
      </c>
    </row>
    <row r="31" spans="2:9" ht="12.75">
      <c r="B31" t="s">
        <v>901</v>
      </c>
      <c r="I31">
        <v>18683.4</v>
      </c>
    </row>
    <row r="32" spans="2:9" ht="12.75">
      <c r="B32" t="s">
        <v>902</v>
      </c>
      <c r="I32">
        <v>96753.33</v>
      </c>
    </row>
    <row r="33" spans="2:9" ht="12.75">
      <c r="B33" t="s">
        <v>903</v>
      </c>
      <c r="I33">
        <v>57829.57</v>
      </c>
    </row>
    <row r="34" spans="2:9" ht="12.75">
      <c r="B34" t="s">
        <v>904</v>
      </c>
      <c r="I34">
        <v>1815.26</v>
      </c>
    </row>
    <row r="35" spans="2:9" ht="12.75">
      <c r="B35" t="s">
        <v>905</v>
      </c>
      <c r="I35">
        <v>56161.41</v>
      </c>
    </row>
    <row r="36" spans="2:9" ht="12.75">
      <c r="B36" t="s">
        <v>906</v>
      </c>
      <c r="I36">
        <v>13901.34</v>
      </c>
    </row>
    <row r="37" spans="2:9" ht="12.75">
      <c r="B37" t="s">
        <v>907</v>
      </c>
      <c r="I37">
        <v>95641.22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SUM(I43:I84)</f>
        <v>127421.05999999998</v>
      </c>
    </row>
    <row r="42" ht="12.75">
      <c r="B42" t="s">
        <v>899</v>
      </c>
    </row>
    <row r="43" spans="2:9" ht="12.75">
      <c r="B43" t="s">
        <v>1032</v>
      </c>
      <c r="I43">
        <v>3552</v>
      </c>
    </row>
    <row r="44" spans="2:9" ht="12.75">
      <c r="B44" t="s">
        <v>519</v>
      </c>
      <c r="I44">
        <v>33712</v>
      </c>
    </row>
    <row r="45" spans="2:9" ht="12.75">
      <c r="B45" t="s">
        <v>150</v>
      </c>
      <c r="I45">
        <v>208.57</v>
      </c>
    </row>
    <row r="46" spans="2:9" ht="12.75">
      <c r="B46" t="s">
        <v>1038</v>
      </c>
      <c r="I46">
        <v>3948.79</v>
      </c>
    </row>
    <row r="47" spans="2:9" ht="12.75">
      <c r="B47" t="s">
        <v>272</v>
      </c>
      <c r="I47">
        <v>5610.88</v>
      </c>
    </row>
    <row r="48" spans="2:9" ht="12.75">
      <c r="B48" t="s">
        <v>520</v>
      </c>
      <c r="I48">
        <v>3337.12</v>
      </c>
    </row>
    <row r="49" spans="2:9" ht="12.75">
      <c r="B49" t="s">
        <v>521</v>
      </c>
      <c r="I49">
        <v>1668.56</v>
      </c>
    </row>
    <row r="50" spans="2:9" ht="12.75">
      <c r="B50" t="s">
        <v>352</v>
      </c>
      <c r="I50">
        <v>472.53</v>
      </c>
    </row>
    <row r="51" spans="2:9" ht="12.75">
      <c r="B51" t="s">
        <v>432</v>
      </c>
      <c r="I51">
        <v>333.71</v>
      </c>
    </row>
    <row r="52" spans="2:9" ht="12.75">
      <c r="B52" t="s">
        <v>272</v>
      </c>
      <c r="I52">
        <v>2490.12</v>
      </c>
    </row>
    <row r="53" spans="2:9" ht="12.75">
      <c r="B53" t="s">
        <v>1051</v>
      </c>
      <c r="I53">
        <v>2000.03</v>
      </c>
    </row>
    <row r="54" spans="2:9" ht="12.75">
      <c r="B54" t="s">
        <v>522</v>
      </c>
      <c r="I54">
        <v>1890.12</v>
      </c>
    </row>
    <row r="55" spans="2:9" ht="12.75">
      <c r="B55" t="s">
        <v>117</v>
      </c>
      <c r="I55">
        <v>834.28</v>
      </c>
    </row>
    <row r="56" spans="2:9" ht="12.75">
      <c r="B56" t="s">
        <v>523</v>
      </c>
      <c r="I56">
        <v>980</v>
      </c>
    </row>
    <row r="57" spans="2:9" ht="12.75">
      <c r="B57" t="s">
        <v>524</v>
      </c>
      <c r="I57">
        <v>1661.42</v>
      </c>
    </row>
    <row r="58" spans="2:9" ht="12.75">
      <c r="B58" t="s">
        <v>42</v>
      </c>
      <c r="I58">
        <v>1890.12</v>
      </c>
    </row>
    <row r="59" spans="2:9" ht="12.75">
      <c r="B59" t="s">
        <v>525</v>
      </c>
      <c r="I59">
        <v>945.06</v>
      </c>
    </row>
    <row r="60" spans="2:9" ht="12.75">
      <c r="B60" t="s">
        <v>526</v>
      </c>
      <c r="I60">
        <v>834.28</v>
      </c>
    </row>
    <row r="61" spans="2:9" ht="12.75">
      <c r="B61" t="s">
        <v>489</v>
      </c>
      <c r="I61">
        <v>417.14</v>
      </c>
    </row>
    <row r="62" spans="2:9" ht="12.75">
      <c r="B62" t="s">
        <v>218</v>
      </c>
      <c r="I62">
        <v>834.28</v>
      </c>
    </row>
    <row r="63" spans="2:9" ht="13.5" customHeight="1">
      <c r="B63" s="6" t="s">
        <v>527</v>
      </c>
      <c r="D63" s="6"/>
      <c r="E63" s="6"/>
      <c r="I63" s="6">
        <v>3337.12</v>
      </c>
    </row>
    <row r="64" spans="2:9" ht="12.75">
      <c r="B64" t="s">
        <v>1086</v>
      </c>
      <c r="I64">
        <v>1890.12</v>
      </c>
    </row>
    <row r="65" spans="2:9" ht="12.75">
      <c r="B65" t="s">
        <v>528</v>
      </c>
      <c r="I65">
        <v>2707.22</v>
      </c>
    </row>
    <row r="66" spans="2:9" ht="12.75">
      <c r="B66" t="s">
        <v>529</v>
      </c>
      <c r="I66">
        <v>1417.59</v>
      </c>
    </row>
    <row r="67" spans="2:9" ht="12.75">
      <c r="B67" t="s">
        <v>530</v>
      </c>
      <c r="I67">
        <v>3780.24</v>
      </c>
    </row>
    <row r="68" spans="2:9" ht="12.75">
      <c r="B68" t="s">
        <v>1052</v>
      </c>
      <c r="I68">
        <v>1890.12</v>
      </c>
    </row>
    <row r="69" spans="2:9" ht="12.75">
      <c r="B69" t="s">
        <v>1109</v>
      </c>
      <c r="I69">
        <v>1890.12</v>
      </c>
    </row>
    <row r="70" spans="2:9" ht="12.75">
      <c r="B70" t="s">
        <v>531</v>
      </c>
      <c r="I70">
        <v>3271.12</v>
      </c>
    </row>
    <row r="71" spans="2:9" ht="12.75">
      <c r="B71" t="s">
        <v>1042</v>
      </c>
      <c r="I71">
        <v>8439.2</v>
      </c>
    </row>
    <row r="72" spans="2:9" ht="12.75">
      <c r="B72" t="s">
        <v>532</v>
      </c>
      <c r="I72">
        <v>945.06</v>
      </c>
    </row>
    <row r="73" spans="2:9" ht="12.75">
      <c r="B73" t="s">
        <v>542</v>
      </c>
      <c r="I73">
        <v>2200.52</v>
      </c>
    </row>
    <row r="74" spans="2:9" ht="12.75">
      <c r="B74" t="s">
        <v>543</v>
      </c>
      <c r="I74">
        <v>3352.28</v>
      </c>
    </row>
    <row r="75" spans="2:9" ht="12.75">
      <c r="B75" t="s">
        <v>218</v>
      </c>
      <c r="I75">
        <v>417.14</v>
      </c>
    </row>
    <row r="76" spans="2:9" ht="12.75">
      <c r="B76" t="s">
        <v>48</v>
      </c>
      <c r="I76">
        <v>6639.37</v>
      </c>
    </row>
    <row r="77" spans="2:9" ht="12.75">
      <c r="B77" t="s">
        <v>413</v>
      </c>
      <c r="I77">
        <v>2436.1</v>
      </c>
    </row>
    <row r="78" spans="2:9" ht="12.75">
      <c r="B78" t="s">
        <v>544</v>
      </c>
      <c r="I78">
        <v>5165.5</v>
      </c>
    </row>
    <row r="79" spans="2:9" ht="12.75">
      <c r="B79" t="s">
        <v>527</v>
      </c>
      <c r="I79">
        <v>1668.56</v>
      </c>
    </row>
    <row r="80" spans="2:9" ht="12.75">
      <c r="B80" t="s">
        <v>97</v>
      </c>
      <c r="I80">
        <v>2557.32</v>
      </c>
    </row>
    <row r="81" spans="2:9" ht="12.75">
      <c r="B81" t="s">
        <v>381</v>
      </c>
      <c r="I81">
        <v>2237.92</v>
      </c>
    </row>
    <row r="82" spans="2:9" ht="12.75">
      <c r="B82" t="s">
        <v>26</v>
      </c>
      <c r="I82">
        <v>208.57</v>
      </c>
    </row>
    <row r="83" spans="2:9" ht="12.75">
      <c r="B83" t="s">
        <v>381</v>
      </c>
      <c r="I83">
        <v>2876.33</v>
      </c>
    </row>
    <row r="84" spans="2:9" ht="12.75">
      <c r="B84" t="s">
        <v>545</v>
      </c>
      <c r="I84">
        <v>472.53</v>
      </c>
    </row>
    <row r="86" spans="2:9" ht="12.75">
      <c r="B86" t="s">
        <v>941</v>
      </c>
      <c r="I86" s="20">
        <f>I24+I26-I28</f>
        <v>296477.51</v>
      </c>
    </row>
    <row r="89" spans="3:8" ht="12.75">
      <c r="C89" t="s">
        <v>198</v>
      </c>
      <c r="H89" t="s">
        <v>938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C2:J96"/>
  <sheetViews>
    <sheetView workbookViewId="0" topLeftCell="A67">
      <selection activeCell="L89" sqref="L89"/>
    </sheetView>
  </sheetViews>
  <sheetFormatPr defaultColWidth="9.140625" defaultRowHeight="12.75"/>
  <cols>
    <col min="1" max="1" width="5.140625" style="0" customWidth="1"/>
    <col min="2" max="2" width="9.140625" style="0" hidden="1" customWidth="1"/>
  </cols>
  <sheetData>
    <row r="2" ht="12.75">
      <c r="E2" s="1" t="s">
        <v>884</v>
      </c>
    </row>
    <row r="3" ht="12.75">
      <c r="E3" s="1" t="s">
        <v>939</v>
      </c>
    </row>
    <row r="4" ht="12.75">
      <c r="E4" s="1" t="s">
        <v>974</v>
      </c>
    </row>
    <row r="5" ht="12.75">
      <c r="E5" s="1" t="s">
        <v>886</v>
      </c>
    </row>
    <row r="6" spans="3:10" ht="12.75">
      <c r="C6" t="s">
        <v>894</v>
      </c>
      <c r="J6" s="2">
        <v>225535.68</v>
      </c>
    </row>
    <row r="8" spans="3:4" ht="12.75">
      <c r="C8" s="2" t="s">
        <v>887</v>
      </c>
      <c r="D8" s="2"/>
    </row>
    <row r="10" spans="3:10" ht="12.75">
      <c r="C10" t="s">
        <v>888</v>
      </c>
      <c r="J10">
        <v>106373.42</v>
      </c>
    </row>
    <row r="11" spans="3:10" ht="12.75">
      <c r="C11" t="s">
        <v>946</v>
      </c>
      <c r="J11">
        <v>211454.63</v>
      </c>
    </row>
    <row r="12" spans="3:10" ht="12.75">
      <c r="C12" t="s">
        <v>947</v>
      </c>
      <c r="J12">
        <v>65593.14</v>
      </c>
    </row>
    <row r="13" spans="3:10" ht="12.75">
      <c r="C13" t="s">
        <v>889</v>
      </c>
      <c r="J13">
        <v>412.08</v>
      </c>
    </row>
    <row r="14" spans="3:10" ht="12.75">
      <c r="C14" t="s">
        <v>890</v>
      </c>
      <c r="J14">
        <v>1390792.73</v>
      </c>
    </row>
    <row r="15" spans="3:10" ht="12.75">
      <c r="C15" t="s">
        <v>949</v>
      </c>
      <c r="J15">
        <v>238589.86</v>
      </c>
    </row>
    <row r="16" spans="3:10" ht="12.75">
      <c r="C16" t="s">
        <v>891</v>
      </c>
      <c r="J16">
        <v>606679.17</v>
      </c>
    </row>
    <row r="18" spans="3:10" ht="12.75">
      <c r="C18" s="2" t="s">
        <v>892</v>
      </c>
      <c r="J18" s="2">
        <f>SUM(J10:J17)</f>
        <v>2619895.03</v>
      </c>
    </row>
    <row r="19" spans="3:10" ht="12.75">
      <c r="C19" t="s">
        <v>893</v>
      </c>
      <c r="J19">
        <v>2644378.66</v>
      </c>
    </row>
    <row r="20" spans="3:10" ht="12.75">
      <c r="C20" t="s">
        <v>952</v>
      </c>
      <c r="J20">
        <v>9311.93</v>
      </c>
    </row>
    <row r="21" spans="3:10" ht="12.75">
      <c r="C21" t="s">
        <v>942</v>
      </c>
      <c r="J21" s="2">
        <f>J6+J18-J19</f>
        <v>201052.0499999998</v>
      </c>
    </row>
    <row r="23" spans="3:5" ht="12.75">
      <c r="C23" s="2" t="s">
        <v>895</v>
      </c>
      <c r="D23" s="2"/>
      <c r="E23" s="2"/>
    </row>
    <row r="24" spans="3:5" ht="12.75">
      <c r="C24" s="2"/>
      <c r="D24" s="2"/>
      <c r="E24" s="2"/>
    </row>
    <row r="25" spans="3:10" ht="12.75">
      <c r="C25" s="2" t="s">
        <v>943</v>
      </c>
      <c r="D25" s="2"/>
      <c r="E25" s="2"/>
      <c r="J25">
        <v>-418619</v>
      </c>
    </row>
    <row r="27" spans="3:10" ht="12.75">
      <c r="C27" s="2" t="s">
        <v>680</v>
      </c>
      <c r="J27" s="2">
        <f>J16+J20</f>
        <v>615991.1000000001</v>
      </c>
    </row>
    <row r="29" spans="3:10" ht="12.75">
      <c r="C29" s="2" t="s">
        <v>898</v>
      </c>
      <c r="J29" s="2">
        <f>SUM(J31:J42)</f>
        <v>682335.74</v>
      </c>
    </row>
    <row r="30" ht="12.75">
      <c r="C30" s="2" t="s">
        <v>899</v>
      </c>
    </row>
    <row r="31" spans="3:10" ht="12.75">
      <c r="C31" t="s">
        <v>900</v>
      </c>
      <c r="J31">
        <v>98132.7</v>
      </c>
    </row>
    <row r="32" spans="3:10" ht="12.75">
      <c r="C32" t="s">
        <v>901</v>
      </c>
      <c r="J32">
        <v>18216.9</v>
      </c>
    </row>
    <row r="33" spans="3:10" ht="12.75">
      <c r="C33" t="s">
        <v>902</v>
      </c>
      <c r="J33">
        <v>94337.51</v>
      </c>
    </row>
    <row r="34" spans="3:10" ht="12.75">
      <c r="C34" t="s">
        <v>903</v>
      </c>
      <c r="J34">
        <v>56385.64</v>
      </c>
    </row>
    <row r="35" spans="3:10" ht="12.75">
      <c r="C35" t="s">
        <v>904</v>
      </c>
      <c r="J35">
        <v>1797.07</v>
      </c>
    </row>
    <row r="36" spans="3:10" ht="12.75">
      <c r="C36" t="s">
        <v>905</v>
      </c>
      <c r="J36">
        <v>54759.13</v>
      </c>
    </row>
    <row r="37" spans="3:10" ht="12.75">
      <c r="C37" t="s">
        <v>906</v>
      </c>
      <c r="J37">
        <v>13554.24</v>
      </c>
    </row>
    <row r="38" spans="3:10" ht="12.75">
      <c r="C38" t="s">
        <v>907</v>
      </c>
      <c r="J38">
        <v>93253.17</v>
      </c>
    </row>
    <row r="39" ht="12.75">
      <c r="C39" t="s">
        <v>908</v>
      </c>
    </row>
    <row r="40" ht="12.75">
      <c r="C40" t="s">
        <v>909</v>
      </c>
    </row>
    <row r="41" ht="12.75">
      <c r="C41" t="s">
        <v>934</v>
      </c>
    </row>
    <row r="42" spans="3:10" ht="12.75">
      <c r="C42" t="s">
        <v>935</v>
      </c>
      <c r="J42">
        <f>SUM(J44:J91)</f>
        <v>251899.38000000003</v>
      </c>
    </row>
    <row r="43" ht="12.75">
      <c r="C43" t="s">
        <v>899</v>
      </c>
    </row>
    <row r="44" spans="3:10" ht="12.75">
      <c r="C44" t="s">
        <v>1032</v>
      </c>
      <c r="J44">
        <v>2750</v>
      </c>
    </row>
    <row r="45" spans="3:10" ht="12.75">
      <c r="C45" t="s">
        <v>302</v>
      </c>
      <c r="J45">
        <v>17293.08</v>
      </c>
    </row>
    <row r="46" spans="3:10" ht="12.75">
      <c r="C46" t="s">
        <v>388</v>
      </c>
      <c r="J46">
        <v>1668.56</v>
      </c>
    </row>
    <row r="47" spans="3:10" ht="12.75">
      <c r="C47" t="s">
        <v>547</v>
      </c>
      <c r="J47">
        <v>2468.56</v>
      </c>
    </row>
    <row r="48" spans="3:10" ht="12.75">
      <c r="C48" t="s">
        <v>548</v>
      </c>
      <c r="J48">
        <v>2365.7</v>
      </c>
    </row>
    <row r="49" spans="3:10" ht="12.75">
      <c r="C49" t="s">
        <v>549</v>
      </c>
      <c r="J49">
        <v>3385.7</v>
      </c>
    </row>
    <row r="50" spans="3:10" ht="12.75">
      <c r="C50" t="s">
        <v>550</v>
      </c>
      <c r="J50">
        <v>2085.7</v>
      </c>
    </row>
    <row r="51" spans="3:10" ht="12.75">
      <c r="C51" t="s">
        <v>352</v>
      </c>
      <c r="J51">
        <v>472.53</v>
      </c>
    </row>
    <row r="52" spans="3:10" ht="12.75">
      <c r="C52" t="s">
        <v>272</v>
      </c>
      <c r="J52">
        <v>4980.24</v>
      </c>
    </row>
    <row r="53" spans="3:10" ht="12.75">
      <c r="C53" t="s">
        <v>4</v>
      </c>
      <c r="J53">
        <v>2294.27</v>
      </c>
    </row>
    <row r="54" spans="3:10" ht="12.75">
      <c r="C54" t="s">
        <v>551</v>
      </c>
      <c r="J54">
        <v>769.14</v>
      </c>
    </row>
    <row r="55" spans="3:10" ht="12.75">
      <c r="C55" t="s">
        <v>5</v>
      </c>
      <c r="J55">
        <v>1421.42</v>
      </c>
    </row>
    <row r="56" spans="3:10" ht="12.75">
      <c r="C56" t="s">
        <v>552</v>
      </c>
      <c r="J56">
        <v>417.14</v>
      </c>
    </row>
    <row r="57" spans="3:10" ht="12.75">
      <c r="C57" t="s">
        <v>553</v>
      </c>
      <c r="J57">
        <v>4464.41</v>
      </c>
    </row>
    <row r="58" spans="3:10" ht="12.75">
      <c r="C58" t="s">
        <v>554</v>
      </c>
      <c r="J58">
        <v>1890.12</v>
      </c>
    </row>
    <row r="59" spans="3:10" ht="12.75">
      <c r="C59" t="s">
        <v>555</v>
      </c>
      <c r="J59">
        <v>208.57</v>
      </c>
    </row>
    <row r="60" spans="3:10" ht="12.75">
      <c r="C60" t="s">
        <v>556</v>
      </c>
      <c r="J60">
        <v>208.57</v>
      </c>
    </row>
    <row r="61" spans="3:10" ht="12.75">
      <c r="C61" t="s">
        <v>1038</v>
      </c>
      <c r="J61">
        <v>7440.27</v>
      </c>
    </row>
    <row r="62" spans="3:10" ht="12.75">
      <c r="C62" t="s">
        <v>557</v>
      </c>
      <c r="J62">
        <v>187.71</v>
      </c>
    </row>
    <row r="63" spans="3:10" ht="12.75">
      <c r="C63" t="s">
        <v>564</v>
      </c>
      <c r="J63">
        <v>1890.12</v>
      </c>
    </row>
    <row r="64" spans="3:10" ht="12.75">
      <c r="C64" t="s">
        <v>25</v>
      </c>
      <c r="J64">
        <v>1890.12</v>
      </c>
    </row>
    <row r="65" spans="3:10" ht="12.75">
      <c r="C65" t="s">
        <v>565</v>
      </c>
      <c r="J65" s="5">
        <v>1417.59</v>
      </c>
    </row>
    <row r="66" spans="3:10" ht="12.75">
      <c r="C66" t="s">
        <v>1109</v>
      </c>
      <c r="J66">
        <v>1890.12</v>
      </c>
    </row>
    <row r="67" spans="3:10" ht="12.75">
      <c r="C67" t="s">
        <v>38</v>
      </c>
      <c r="J67">
        <v>4106.24</v>
      </c>
    </row>
    <row r="68" spans="3:10" ht="12.75">
      <c r="C68" t="s">
        <v>532</v>
      </c>
      <c r="J68">
        <v>1417.59</v>
      </c>
    </row>
    <row r="69" spans="3:10" ht="12.75">
      <c r="C69" t="s">
        <v>1042</v>
      </c>
      <c r="J69">
        <v>6226.64</v>
      </c>
    </row>
    <row r="70" spans="3:10" ht="12.75">
      <c r="C70" t="s">
        <v>1042</v>
      </c>
      <c r="J70">
        <v>4925.95</v>
      </c>
    </row>
    <row r="71" spans="3:10" ht="12.75">
      <c r="C71" t="s">
        <v>1042</v>
      </c>
      <c r="J71">
        <v>4869.24</v>
      </c>
    </row>
    <row r="72" spans="3:10" ht="12.75">
      <c r="C72" t="s">
        <v>532</v>
      </c>
      <c r="J72">
        <v>5005.68</v>
      </c>
    </row>
    <row r="73" spans="3:10" ht="12.75">
      <c r="C73" t="s">
        <v>272</v>
      </c>
      <c r="J73">
        <v>6131.3</v>
      </c>
    </row>
    <row r="74" spans="3:10" ht="12.75">
      <c r="C74" t="s">
        <v>511</v>
      </c>
      <c r="J74">
        <v>58092.85</v>
      </c>
    </row>
    <row r="75" spans="3:10" ht="12.75">
      <c r="C75" t="s">
        <v>566</v>
      </c>
      <c r="J75">
        <v>74160</v>
      </c>
    </row>
    <row r="76" spans="3:10" ht="12.75">
      <c r="C76" t="s">
        <v>543</v>
      </c>
      <c r="J76">
        <v>3830.97</v>
      </c>
    </row>
    <row r="77" spans="3:10" ht="12.75">
      <c r="C77" t="s">
        <v>100</v>
      </c>
      <c r="J77">
        <v>565.67</v>
      </c>
    </row>
    <row r="78" spans="3:10" ht="12.75">
      <c r="C78" t="s">
        <v>567</v>
      </c>
      <c r="J78">
        <v>2775.33</v>
      </c>
    </row>
    <row r="79" spans="3:10" ht="12.75">
      <c r="C79" t="s">
        <v>568</v>
      </c>
      <c r="J79">
        <v>480.14</v>
      </c>
    </row>
    <row r="80" spans="3:10" ht="12.75">
      <c r="C80" t="s">
        <v>569</v>
      </c>
      <c r="J80">
        <v>2400.24</v>
      </c>
    </row>
    <row r="81" spans="3:10" ht="12.75">
      <c r="C81" t="s">
        <v>413</v>
      </c>
      <c r="J81">
        <v>2436.1</v>
      </c>
    </row>
    <row r="82" spans="3:10" ht="12.75">
      <c r="C82" t="s">
        <v>570</v>
      </c>
      <c r="J82">
        <v>208.57</v>
      </c>
    </row>
    <row r="83" spans="3:10" ht="12.75">
      <c r="C83" t="s">
        <v>571</v>
      </c>
      <c r="J83">
        <v>208.57</v>
      </c>
    </row>
    <row r="84" spans="3:10" ht="12.75">
      <c r="C84" t="s">
        <v>572</v>
      </c>
      <c r="J84">
        <v>2820.92</v>
      </c>
    </row>
    <row r="85" spans="3:10" ht="12.75">
      <c r="C85" t="s">
        <v>1053</v>
      </c>
      <c r="J85">
        <v>945.06</v>
      </c>
    </row>
    <row r="86" spans="3:10" ht="12.75">
      <c r="C86" t="s">
        <v>573</v>
      </c>
      <c r="J86">
        <v>315.02</v>
      </c>
    </row>
    <row r="87" spans="3:10" ht="12.75">
      <c r="C87" t="s">
        <v>1049</v>
      </c>
      <c r="J87">
        <v>312.85</v>
      </c>
    </row>
    <row r="88" spans="3:10" ht="12.75">
      <c r="C88" t="s">
        <v>518</v>
      </c>
      <c r="J88">
        <v>472.53</v>
      </c>
    </row>
    <row r="89" spans="3:10" ht="12.75">
      <c r="C89" t="s">
        <v>574</v>
      </c>
      <c r="J89">
        <v>4602.28</v>
      </c>
    </row>
    <row r="90" spans="3:10" ht="12.75">
      <c r="C90" t="s">
        <v>575</v>
      </c>
      <c r="J90">
        <v>417.14</v>
      </c>
    </row>
    <row r="91" spans="3:10" ht="12.75">
      <c r="C91" t="s">
        <v>241</v>
      </c>
      <c r="J91">
        <v>312.86</v>
      </c>
    </row>
    <row r="93" spans="3:10" ht="12.75">
      <c r="C93" t="s">
        <v>941</v>
      </c>
      <c r="J93" s="20">
        <f>J25+J27-J29</f>
        <v>-484963.6399999999</v>
      </c>
    </row>
    <row r="96" ht="12.75">
      <c r="D96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I95"/>
  <sheetViews>
    <sheetView workbookViewId="0" topLeftCell="A69">
      <selection activeCell="M86" sqref="M86"/>
    </sheetView>
  </sheetViews>
  <sheetFormatPr defaultColWidth="9.140625" defaultRowHeight="12.75"/>
  <sheetData>
    <row r="2" ht="12.75">
      <c r="D2" s="3" t="s">
        <v>884</v>
      </c>
    </row>
    <row r="3" ht="12.75">
      <c r="D3" s="1" t="s">
        <v>939</v>
      </c>
    </row>
    <row r="4" ht="12.75">
      <c r="D4" s="1" t="s">
        <v>973</v>
      </c>
    </row>
    <row r="5" ht="12.75">
      <c r="D5" s="1" t="s">
        <v>886</v>
      </c>
    </row>
    <row r="6" spans="2:9" ht="12.75">
      <c r="B6" t="s">
        <v>894</v>
      </c>
      <c r="I6" s="2">
        <v>221309.26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117064.39</v>
      </c>
    </row>
    <row r="11" spans="2:9" ht="12.75">
      <c r="B11" t="s">
        <v>946</v>
      </c>
      <c r="I11">
        <v>233531.78</v>
      </c>
    </row>
    <row r="12" spans="2:9" ht="12.75">
      <c r="B12" t="s">
        <v>947</v>
      </c>
      <c r="I12">
        <v>53716.91</v>
      </c>
    </row>
    <row r="13" spans="2:9" ht="12.75">
      <c r="B13" t="s">
        <v>889</v>
      </c>
      <c r="I13">
        <v>1516.32</v>
      </c>
    </row>
    <row r="14" spans="2:9" ht="12.75">
      <c r="B14" t="s">
        <v>890</v>
      </c>
      <c r="I14">
        <v>1387752.31</v>
      </c>
    </row>
    <row r="15" spans="2:9" ht="12.75">
      <c r="B15" t="s">
        <v>949</v>
      </c>
      <c r="I15">
        <v>329634.87</v>
      </c>
    </row>
    <row r="16" spans="2:9" ht="12.75">
      <c r="B16" t="s">
        <v>891</v>
      </c>
      <c r="I16">
        <v>623067.69</v>
      </c>
    </row>
    <row r="17" spans="2:9" ht="12.75">
      <c r="B17" t="s">
        <v>952</v>
      </c>
      <c r="I17">
        <v>79743.07</v>
      </c>
    </row>
    <row r="18" spans="2:9" ht="12.75">
      <c r="B18" s="2" t="s">
        <v>892</v>
      </c>
      <c r="I18" s="2">
        <f>SUM(I10:I17)</f>
        <v>2826027.34</v>
      </c>
    </row>
    <row r="19" spans="2:9" ht="12.75">
      <c r="B19" t="s">
        <v>893</v>
      </c>
      <c r="I19">
        <v>2746212.81</v>
      </c>
    </row>
    <row r="21" spans="2:9" ht="12.75">
      <c r="B21" t="s">
        <v>942</v>
      </c>
      <c r="I21" s="2">
        <f>I6+I18-I19</f>
        <v>301123.7899999996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9" ht="12.75">
      <c r="B25" s="2" t="s">
        <v>943</v>
      </c>
      <c r="C25" s="2"/>
      <c r="D25" s="2"/>
      <c r="I25">
        <v>158644.6</v>
      </c>
    </row>
    <row r="27" spans="2:9" ht="12.75">
      <c r="B27" s="2" t="s">
        <v>680</v>
      </c>
      <c r="I27" s="2">
        <f>I16+I17</f>
        <v>702810.76</v>
      </c>
    </row>
    <row r="29" spans="2:9" ht="12.75">
      <c r="B29" s="2" t="s">
        <v>898</v>
      </c>
      <c r="I29" s="2">
        <f>SUM(I31:I42)</f>
        <v>497519.39999999997</v>
      </c>
    </row>
    <row r="30" ht="12.75">
      <c r="B30" s="2" t="s">
        <v>899</v>
      </c>
    </row>
    <row r="31" spans="2:9" ht="12.75">
      <c r="B31" t="s">
        <v>900</v>
      </c>
      <c r="I31">
        <v>97818.63</v>
      </c>
    </row>
    <row r="32" spans="2:9" ht="12.75">
      <c r="B32" t="s">
        <v>901</v>
      </c>
      <c r="I32">
        <v>18158.59</v>
      </c>
    </row>
    <row r="33" spans="2:9" ht="12.75">
      <c r="B33" t="s">
        <v>902</v>
      </c>
      <c r="I33">
        <v>94035.59</v>
      </c>
    </row>
    <row r="34" spans="2:9" ht="12.75">
      <c r="B34" t="s">
        <v>903</v>
      </c>
      <c r="I34">
        <v>56205.18</v>
      </c>
    </row>
    <row r="35" spans="2:9" ht="12.75">
      <c r="B35" t="s">
        <v>904</v>
      </c>
      <c r="I35">
        <v>0</v>
      </c>
    </row>
    <row r="36" spans="2:9" ht="12.75">
      <c r="B36" t="s">
        <v>905</v>
      </c>
      <c r="I36">
        <v>54583.87</v>
      </c>
    </row>
    <row r="37" spans="2:9" ht="12.75">
      <c r="B37" t="s">
        <v>906</v>
      </c>
      <c r="I37">
        <v>13510.86</v>
      </c>
    </row>
    <row r="38" spans="2:9" ht="12.75">
      <c r="B38" t="s">
        <v>907</v>
      </c>
      <c r="I38">
        <v>92954.72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spans="2:9" ht="12.75">
      <c r="B42" t="s">
        <v>935</v>
      </c>
      <c r="I42">
        <f>SUM(I44:I91)</f>
        <v>70251.96</v>
      </c>
    </row>
    <row r="43" ht="12.75">
      <c r="B43" t="s">
        <v>899</v>
      </c>
    </row>
    <row r="44" spans="2:9" ht="12.75">
      <c r="B44" t="s">
        <v>1032</v>
      </c>
      <c r="I44">
        <v>150</v>
      </c>
    </row>
    <row r="45" spans="2:9" ht="12.75">
      <c r="B45" t="s">
        <v>1038</v>
      </c>
      <c r="I45">
        <v>8485.43</v>
      </c>
    </row>
    <row r="46" spans="2:9" ht="12.75">
      <c r="B46" t="s">
        <v>430</v>
      </c>
      <c r="I46">
        <v>271.14</v>
      </c>
    </row>
    <row r="47" spans="2:9" ht="12.75">
      <c r="B47" t="s">
        <v>265</v>
      </c>
      <c r="I47">
        <v>1331.42</v>
      </c>
    </row>
    <row r="48" spans="2:9" ht="12.75">
      <c r="B48" t="s">
        <v>1064</v>
      </c>
      <c r="I48">
        <v>2034.28</v>
      </c>
    </row>
    <row r="49" spans="2:9" ht="12.75">
      <c r="B49" t="s">
        <v>503</v>
      </c>
      <c r="I49">
        <v>417.14</v>
      </c>
    </row>
    <row r="50" spans="2:9" ht="12.75">
      <c r="B50" t="s">
        <v>576</v>
      </c>
      <c r="I50">
        <v>567.14</v>
      </c>
    </row>
    <row r="51" spans="2:9" ht="12.75">
      <c r="B51" t="s">
        <v>265</v>
      </c>
      <c r="I51">
        <v>627.14</v>
      </c>
    </row>
    <row r="52" spans="2:9" ht="12.75">
      <c r="B52" t="s">
        <v>577</v>
      </c>
      <c r="I52">
        <v>417.14</v>
      </c>
    </row>
    <row r="53" spans="2:9" ht="12.75">
      <c r="B53" t="s">
        <v>578</v>
      </c>
      <c r="I53">
        <v>326.43</v>
      </c>
    </row>
    <row r="54" spans="2:9" ht="12.75">
      <c r="B54" t="s">
        <v>579</v>
      </c>
      <c r="I54">
        <v>166.86</v>
      </c>
    </row>
    <row r="55" spans="2:9" ht="12.75">
      <c r="B55" t="s">
        <v>377</v>
      </c>
      <c r="I55">
        <v>3780.24</v>
      </c>
    </row>
    <row r="56" spans="2:9" ht="12.75">
      <c r="B56" t="s">
        <v>580</v>
      </c>
      <c r="I56">
        <v>417.14</v>
      </c>
    </row>
    <row r="57" spans="2:9" ht="12.75">
      <c r="B57" t="s">
        <v>581</v>
      </c>
      <c r="I57">
        <v>576.14</v>
      </c>
    </row>
    <row r="58" spans="2:9" ht="12.75">
      <c r="B58" t="s">
        <v>1085</v>
      </c>
      <c r="I58">
        <v>1593.28</v>
      </c>
    </row>
    <row r="59" spans="2:9" ht="12.75">
      <c r="B59" t="s">
        <v>1048</v>
      </c>
      <c r="I59">
        <v>417.14</v>
      </c>
    </row>
    <row r="60" spans="2:9" ht="12.75">
      <c r="B60" t="s">
        <v>580</v>
      </c>
      <c r="I60">
        <v>2134.28</v>
      </c>
    </row>
    <row r="61" spans="2:9" ht="12.75">
      <c r="B61" t="s">
        <v>582</v>
      </c>
      <c r="I61">
        <v>208.57</v>
      </c>
    </row>
    <row r="62" spans="2:9" ht="12.75">
      <c r="B62" t="s">
        <v>583</v>
      </c>
      <c r="I62">
        <v>417.14</v>
      </c>
    </row>
    <row r="63" spans="2:9" ht="12.75">
      <c r="B63" t="s">
        <v>118</v>
      </c>
      <c r="I63">
        <v>5670.36</v>
      </c>
    </row>
    <row r="64" spans="2:9" ht="12.75">
      <c r="B64" t="s">
        <v>584</v>
      </c>
      <c r="I64">
        <v>1417.59</v>
      </c>
    </row>
    <row r="65" spans="2:9" ht="12.75">
      <c r="B65" t="s">
        <v>270</v>
      </c>
      <c r="I65">
        <v>1890.12</v>
      </c>
    </row>
    <row r="66" spans="2:9" ht="12.75">
      <c r="B66" t="s">
        <v>1048</v>
      </c>
      <c r="I66">
        <v>1387.53</v>
      </c>
    </row>
    <row r="67" spans="2:9" ht="12.75">
      <c r="B67" t="s">
        <v>25</v>
      </c>
      <c r="I67">
        <v>1890.12</v>
      </c>
    </row>
    <row r="68" spans="2:9" ht="12.75">
      <c r="B68" t="s">
        <v>1109</v>
      </c>
      <c r="I68">
        <v>1417.99</v>
      </c>
    </row>
    <row r="69" spans="2:9" ht="12.75">
      <c r="B69" t="s">
        <v>1090</v>
      </c>
      <c r="I69">
        <v>2010.12</v>
      </c>
    </row>
    <row r="70" spans="2:9" ht="12.75">
      <c r="B70" t="s">
        <v>265</v>
      </c>
      <c r="I70">
        <v>1411.42</v>
      </c>
    </row>
    <row r="71" spans="2:9" ht="12.75">
      <c r="B71" t="s">
        <v>70</v>
      </c>
      <c r="I71">
        <v>208.57</v>
      </c>
    </row>
    <row r="72" spans="2:9" ht="12.75">
      <c r="B72" t="s">
        <v>413</v>
      </c>
      <c r="I72">
        <v>2436.1</v>
      </c>
    </row>
    <row r="73" spans="2:9" ht="12.75">
      <c r="B73" t="s">
        <v>421</v>
      </c>
      <c r="I73">
        <v>4439.44</v>
      </c>
    </row>
    <row r="74" spans="2:9" ht="12.75">
      <c r="B74" t="s">
        <v>421</v>
      </c>
      <c r="I74">
        <v>4197.54</v>
      </c>
    </row>
    <row r="75" spans="2:9" ht="12.75">
      <c r="B75" t="s">
        <v>1095</v>
      </c>
      <c r="I75">
        <v>1668.56</v>
      </c>
    </row>
    <row r="76" spans="2:9" ht="12.75">
      <c r="B76" t="s">
        <v>421</v>
      </c>
      <c r="I76">
        <v>2468.19</v>
      </c>
    </row>
    <row r="77" spans="2:9" ht="12.75">
      <c r="B77" t="s">
        <v>585</v>
      </c>
      <c r="I77">
        <v>208.57</v>
      </c>
    </row>
    <row r="78" spans="2:9" ht="12.75">
      <c r="B78" t="s">
        <v>1048</v>
      </c>
      <c r="I78">
        <v>417.14</v>
      </c>
    </row>
    <row r="79" spans="2:9" ht="12.75">
      <c r="B79" t="s">
        <v>586</v>
      </c>
      <c r="I79">
        <v>586.19</v>
      </c>
    </row>
    <row r="80" spans="2:9" ht="12.75">
      <c r="B80" t="s">
        <v>586</v>
      </c>
      <c r="I80">
        <v>817.93</v>
      </c>
    </row>
    <row r="81" spans="2:9" ht="12.75">
      <c r="B81" t="s">
        <v>587</v>
      </c>
      <c r="I81">
        <v>3402.22</v>
      </c>
    </row>
    <row r="82" spans="2:9" ht="12.75">
      <c r="B82" t="s">
        <v>588</v>
      </c>
      <c r="I82">
        <v>1417.59</v>
      </c>
    </row>
    <row r="83" spans="2:9" ht="12.75">
      <c r="B83" t="s">
        <v>517</v>
      </c>
      <c r="I83">
        <v>472.53</v>
      </c>
    </row>
    <row r="84" spans="2:9" ht="12.75">
      <c r="B84" t="s">
        <v>522</v>
      </c>
      <c r="I84">
        <v>1019.61</v>
      </c>
    </row>
    <row r="85" spans="2:9" ht="12.75">
      <c r="B85" t="s">
        <v>573</v>
      </c>
      <c r="I85">
        <v>315.02</v>
      </c>
    </row>
    <row r="86" spans="2:9" ht="12.75">
      <c r="B86" t="s">
        <v>589</v>
      </c>
      <c r="I86">
        <v>1989.96</v>
      </c>
    </row>
    <row r="87" spans="2:9" ht="12.75">
      <c r="B87" t="s">
        <v>590</v>
      </c>
      <c r="I87">
        <v>1417.59</v>
      </c>
    </row>
    <row r="88" spans="2:9" ht="12.75">
      <c r="B88" t="s">
        <v>591</v>
      </c>
      <c r="I88">
        <v>501.63</v>
      </c>
    </row>
    <row r="89" spans="2:9" ht="12.75">
      <c r="B89" t="s">
        <v>592</v>
      </c>
      <c r="I89">
        <v>208.57</v>
      </c>
    </row>
    <row r="90" spans="2:9" ht="12.75">
      <c r="B90" t="s">
        <v>593</v>
      </c>
      <c r="I90">
        <v>625.71</v>
      </c>
    </row>
    <row r="92" spans="2:9" ht="12.75">
      <c r="B92" t="s">
        <v>941</v>
      </c>
      <c r="I92" s="20">
        <f>I25+I27-I29</f>
        <v>363935.96</v>
      </c>
    </row>
    <row r="95" ht="12.75">
      <c r="C95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3:I105"/>
  <sheetViews>
    <sheetView workbookViewId="0" topLeftCell="A79">
      <selection activeCell="L92" sqref="L92:L93"/>
    </sheetView>
  </sheetViews>
  <sheetFormatPr defaultColWidth="9.140625" defaultRowHeight="12.75"/>
  <sheetData>
    <row r="3" ht="12.75">
      <c r="D3" s="1" t="s">
        <v>884</v>
      </c>
    </row>
    <row r="4" ht="12.75">
      <c r="D4" s="1" t="s">
        <v>939</v>
      </c>
    </row>
    <row r="5" ht="12.75">
      <c r="D5" s="1" t="s">
        <v>971</v>
      </c>
    </row>
    <row r="6" ht="12.75">
      <c r="D6" s="1" t="s">
        <v>886</v>
      </c>
    </row>
    <row r="7" spans="2:9" ht="12.75">
      <c r="B7" t="s">
        <v>894</v>
      </c>
      <c r="I7" s="2">
        <v>212719.04</v>
      </c>
    </row>
    <row r="9" spans="2:3" ht="12.75">
      <c r="B9" s="2" t="s">
        <v>887</v>
      </c>
      <c r="C9" s="2"/>
    </row>
    <row r="11" spans="2:9" ht="12.75">
      <c r="B11" t="s">
        <v>888</v>
      </c>
      <c r="I11">
        <v>107376.52</v>
      </c>
    </row>
    <row r="12" spans="2:9" ht="12.75">
      <c r="B12" t="s">
        <v>946</v>
      </c>
      <c r="I12">
        <v>214238.88</v>
      </c>
    </row>
    <row r="13" spans="2:9" ht="12.75">
      <c r="B13" t="s">
        <v>947</v>
      </c>
      <c r="I13">
        <v>70968.92</v>
      </c>
    </row>
    <row r="14" spans="2:9" ht="12.75">
      <c r="B14" t="s">
        <v>889</v>
      </c>
      <c r="I14">
        <v>1777.8</v>
      </c>
    </row>
    <row r="15" spans="2:9" ht="12.75">
      <c r="B15" t="s">
        <v>890</v>
      </c>
      <c r="I15">
        <v>1392459.21</v>
      </c>
    </row>
    <row r="16" spans="2:9" ht="12.75">
      <c r="B16" t="s">
        <v>949</v>
      </c>
      <c r="I16">
        <v>240019.56</v>
      </c>
    </row>
    <row r="18" spans="2:9" ht="12.75">
      <c r="B18" t="s">
        <v>891</v>
      </c>
      <c r="I18">
        <v>600845.12</v>
      </c>
    </row>
    <row r="19" spans="2:9" ht="12.75">
      <c r="B19" s="2" t="s">
        <v>892</v>
      </c>
      <c r="I19" s="2">
        <f>SUM(I11:I18)</f>
        <v>2627686.0100000002</v>
      </c>
    </row>
    <row r="20" spans="2:9" ht="12.75">
      <c r="B20" t="s">
        <v>893</v>
      </c>
      <c r="I20">
        <v>2622144.82</v>
      </c>
    </row>
    <row r="21" spans="2:9" ht="12.75">
      <c r="B21" t="s">
        <v>972</v>
      </c>
      <c r="I21">
        <v>79439.44</v>
      </c>
    </row>
    <row r="22" spans="2:9" ht="12.75">
      <c r="B22" t="s">
        <v>942</v>
      </c>
      <c r="I22" s="2">
        <f>I7+I19-I20</f>
        <v>218260.23000000045</v>
      </c>
    </row>
    <row r="24" spans="2:4" ht="12.75">
      <c r="B24" s="2" t="s">
        <v>895</v>
      </c>
      <c r="C24" s="2"/>
      <c r="D24" s="2"/>
    </row>
    <row r="25" spans="2:4" ht="12.75">
      <c r="B25" s="2"/>
      <c r="C25" s="2"/>
      <c r="D25" s="2"/>
    </row>
    <row r="26" spans="2:9" ht="12.75">
      <c r="B26" s="2" t="s">
        <v>943</v>
      </c>
      <c r="C26" s="2"/>
      <c r="D26" s="2"/>
      <c r="I26">
        <v>68555.79</v>
      </c>
    </row>
    <row r="28" spans="2:9" ht="12.75">
      <c r="B28" s="2" t="s">
        <v>680</v>
      </c>
      <c r="I28" s="2">
        <f>I18+I21</f>
        <v>680284.56</v>
      </c>
    </row>
    <row r="30" spans="2:9" ht="12.75">
      <c r="B30" s="2" t="s">
        <v>898</v>
      </c>
      <c r="I30" s="2">
        <f>SUM(I32:I43)</f>
        <v>603999.5500000002</v>
      </c>
    </row>
    <row r="31" ht="12.75">
      <c r="B31" s="2" t="s">
        <v>899</v>
      </c>
    </row>
    <row r="32" spans="2:9" ht="12.75">
      <c r="B32" t="s">
        <v>900</v>
      </c>
      <c r="I32">
        <v>98252.59</v>
      </c>
    </row>
    <row r="33" spans="2:9" ht="12.75">
      <c r="B33" t="s">
        <v>901</v>
      </c>
      <c r="I33">
        <v>18239.16</v>
      </c>
    </row>
    <row r="34" spans="2:9" ht="12.75">
      <c r="B34" t="s">
        <v>902</v>
      </c>
      <c r="I34">
        <v>94452.77</v>
      </c>
    </row>
    <row r="35" spans="2:9" ht="12.75">
      <c r="B35" t="s">
        <v>903</v>
      </c>
      <c r="I35">
        <v>56454.53</v>
      </c>
    </row>
    <row r="36" spans="2:9" ht="12.75">
      <c r="B36" t="s">
        <v>904</v>
      </c>
      <c r="I36">
        <v>0</v>
      </c>
    </row>
    <row r="37" spans="2:9" ht="12.75">
      <c r="B37" t="s">
        <v>905</v>
      </c>
      <c r="I37">
        <v>54826.03</v>
      </c>
    </row>
    <row r="38" spans="2:9" ht="12.75">
      <c r="B38" t="s">
        <v>906</v>
      </c>
      <c r="I38">
        <v>13570.8</v>
      </c>
    </row>
    <row r="39" spans="2:9" ht="12.75">
      <c r="B39" t="s">
        <v>907</v>
      </c>
      <c r="I39">
        <v>93367.1</v>
      </c>
    </row>
    <row r="40" ht="12.75">
      <c r="B40" t="s">
        <v>908</v>
      </c>
    </row>
    <row r="41" ht="12.75">
      <c r="B41" t="s">
        <v>909</v>
      </c>
    </row>
    <row r="42" ht="12.75">
      <c r="B42" t="s">
        <v>934</v>
      </c>
    </row>
    <row r="43" spans="2:9" ht="12.75">
      <c r="B43" t="s">
        <v>935</v>
      </c>
      <c r="I43">
        <f>SUM(I45:I100)</f>
        <v>174836.57000000004</v>
      </c>
    </row>
    <row r="44" ht="12.75">
      <c r="B44" t="s">
        <v>899</v>
      </c>
    </row>
    <row r="45" spans="2:9" ht="12.75">
      <c r="B45" t="s">
        <v>1032</v>
      </c>
      <c r="I45">
        <v>1330</v>
      </c>
    </row>
    <row r="46" spans="2:9" ht="12.75">
      <c r="B46" t="s">
        <v>594</v>
      </c>
      <c r="I46">
        <v>5670.36</v>
      </c>
    </row>
    <row r="47" spans="2:9" ht="12.75">
      <c r="B47" t="s">
        <v>546</v>
      </c>
      <c r="I47">
        <v>3780.24</v>
      </c>
    </row>
    <row r="48" spans="2:9" ht="12.75">
      <c r="B48" t="s">
        <v>302</v>
      </c>
      <c r="I48">
        <v>3780.24</v>
      </c>
    </row>
    <row r="49" spans="2:9" ht="12.75">
      <c r="B49" t="s">
        <v>302</v>
      </c>
      <c r="I49">
        <v>10157.63</v>
      </c>
    </row>
    <row r="50" spans="2:9" ht="12.75">
      <c r="B50" t="s">
        <v>595</v>
      </c>
      <c r="I50">
        <v>3780.24</v>
      </c>
    </row>
    <row r="51" spans="2:9" ht="12.75">
      <c r="B51" t="s">
        <v>596</v>
      </c>
      <c r="I51">
        <v>625.71</v>
      </c>
    </row>
    <row r="52" spans="2:9" ht="12.75">
      <c r="B52" t="s">
        <v>213</v>
      </c>
      <c r="I52">
        <v>417.14</v>
      </c>
    </row>
    <row r="53" spans="2:9" ht="12.75">
      <c r="B53" t="s">
        <v>1038</v>
      </c>
      <c r="I53">
        <v>6244.29</v>
      </c>
    </row>
    <row r="54" spans="2:9" ht="12.75">
      <c r="B54" t="s">
        <v>597</v>
      </c>
      <c r="I54">
        <v>3003.58</v>
      </c>
    </row>
    <row r="55" spans="2:9" ht="12.75">
      <c r="B55" t="s">
        <v>598</v>
      </c>
      <c r="I55">
        <v>625.71</v>
      </c>
    </row>
    <row r="56" spans="2:9" ht="12.75">
      <c r="B56" t="s">
        <v>430</v>
      </c>
      <c r="I56">
        <v>271.14</v>
      </c>
    </row>
    <row r="57" spans="2:9" ht="12.75">
      <c r="B57" t="s">
        <v>598</v>
      </c>
      <c r="I57">
        <v>625.71</v>
      </c>
    </row>
    <row r="58" spans="2:9" ht="12.75">
      <c r="B58" t="s">
        <v>430</v>
      </c>
      <c r="I58">
        <v>271.14</v>
      </c>
    </row>
    <row r="59" spans="2:9" ht="12.75">
      <c r="B59" t="s">
        <v>599</v>
      </c>
      <c r="I59">
        <v>1251.42</v>
      </c>
    </row>
    <row r="60" spans="2:9" ht="12.75">
      <c r="B60" t="s">
        <v>600</v>
      </c>
      <c r="I60">
        <v>1251.42</v>
      </c>
    </row>
    <row r="61" spans="2:9" ht="12.75">
      <c r="B61" t="s">
        <v>601</v>
      </c>
      <c r="I61">
        <v>834.28</v>
      </c>
    </row>
    <row r="62" spans="2:9" ht="12.75">
      <c r="B62" t="s">
        <v>602</v>
      </c>
      <c r="I62">
        <v>834.28</v>
      </c>
    </row>
    <row r="63" spans="2:9" ht="12.75">
      <c r="B63" t="s">
        <v>603</v>
      </c>
      <c r="I63">
        <v>3780.24</v>
      </c>
    </row>
    <row r="64" spans="2:9" ht="12.75">
      <c r="B64" t="s">
        <v>272</v>
      </c>
      <c r="I64">
        <v>5654.26</v>
      </c>
    </row>
    <row r="65" spans="2:9" ht="12.75">
      <c r="B65" t="s">
        <v>604</v>
      </c>
      <c r="I65">
        <v>1248.53</v>
      </c>
    </row>
    <row r="66" spans="2:9" ht="12.75">
      <c r="B66" t="s">
        <v>527</v>
      </c>
      <c r="I66">
        <v>1668.56</v>
      </c>
    </row>
    <row r="67" spans="2:9" ht="12.75">
      <c r="B67" t="s">
        <v>352</v>
      </c>
      <c r="I67">
        <v>472.53</v>
      </c>
    </row>
    <row r="68" spans="2:9" ht="12.75">
      <c r="B68" t="s">
        <v>272</v>
      </c>
      <c r="I68">
        <v>4280.24</v>
      </c>
    </row>
    <row r="69" spans="2:9" ht="12.75">
      <c r="B69" t="s">
        <v>1052</v>
      </c>
      <c r="I69">
        <v>3780.24</v>
      </c>
    </row>
    <row r="70" spans="2:9" ht="12.75">
      <c r="B70" t="s">
        <v>1064</v>
      </c>
      <c r="I70">
        <v>417.14</v>
      </c>
    </row>
    <row r="71" spans="2:9" ht="12.75">
      <c r="B71" t="s">
        <v>605</v>
      </c>
      <c r="I71">
        <v>686.14</v>
      </c>
    </row>
    <row r="72" spans="2:9" ht="12.75">
      <c r="B72" t="s">
        <v>606</v>
      </c>
      <c r="I72">
        <v>2294.27</v>
      </c>
    </row>
    <row r="73" spans="2:9" ht="12.75">
      <c r="B73" t="s">
        <v>607</v>
      </c>
      <c r="I73">
        <v>517.14</v>
      </c>
    </row>
    <row r="74" spans="2:9" ht="12.75">
      <c r="B74" t="s">
        <v>608</v>
      </c>
      <c r="I74">
        <v>1620.73</v>
      </c>
    </row>
    <row r="75" spans="2:9" ht="12.75">
      <c r="B75" t="s">
        <v>609</v>
      </c>
      <c r="I75">
        <v>1511.42</v>
      </c>
    </row>
    <row r="76" spans="2:9" ht="12.75">
      <c r="B76" t="s">
        <v>610</v>
      </c>
      <c r="I76">
        <v>507.14</v>
      </c>
    </row>
    <row r="77" spans="2:9" ht="12.75">
      <c r="B77" t="s">
        <v>611</v>
      </c>
      <c r="I77">
        <v>1251.42</v>
      </c>
    </row>
    <row r="78" spans="2:9" ht="12.75">
      <c r="B78" t="s">
        <v>612</v>
      </c>
      <c r="I78">
        <v>208.57</v>
      </c>
    </row>
    <row r="79" spans="2:9" ht="12.75">
      <c r="B79" t="s">
        <v>613</v>
      </c>
      <c r="I79">
        <v>437.51</v>
      </c>
    </row>
    <row r="80" spans="2:9" ht="12.75">
      <c r="B80" t="s">
        <v>1051</v>
      </c>
      <c r="I80">
        <v>6048.8</v>
      </c>
    </row>
    <row r="81" spans="2:9" ht="12.75">
      <c r="B81" t="s">
        <v>312</v>
      </c>
      <c r="I81">
        <v>3307.71</v>
      </c>
    </row>
    <row r="82" spans="2:9" ht="12.75">
      <c r="B82" t="s">
        <v>275</v>
      </c>
      <c r="I82">
        <v>15898.6</v>
      </c>
    </row>
    <row r="83" spans="2:9" ht="12.75">
      <c r="B83" t="s">
        <v>616</v>
      </c>
      <c r="I83">
        <v>834.28</v>
      </c>
    </row>
    <row r="84" spans="2:9" ht="12.75">
      <c r="B84" t="s">
        <v>617</v>
      </c>
      <c r="I84">
        <v>1244.28</v>
      </c>
    </row>
    <row r="85" spans="2:9" ht="12.75">
      <c r="B85" t="s">
        <v>618</v>
      </c>
      <c r="I85">
        <v>834.28</v>
      </c>
    </row>
    <row r="86" spans="2:9" ht="12.75">
      <c r="B86" t="s">
        <v>379</v>
      </c>
      <c r="I86">
        <v>4005.77</v>
      </c>
    </row>
    <row r="87" spans="2:9" ht="12.75">
      <c r="B87" t="s">
        <v>379</v>
      </c>
      <c r="I87">
        <v>2123.25</v>
      </c>
    </row>
    <row r="88" spans="2:9" ht="12.75">
      <c r="B88" t="s">
        <v>1052</v>
      </c>
      <c r="I88">
        <v>1890.12</v>
      </c>
    </row>
    <row r="89" spans="2:9" ht="12.75">
      <c r="B89" t="s">
        <v>435</v>
      </c>
      <c r="I89">
        <v>25300</v>
      </c>
    </row>
    <row r="90" spans="2:9" ht="12.75">
      <c r="B90" t="s">
        <v>26</v>
      </c>
      <c r="I90">
        <v>417.14</v>
      </c>
    </row>
    <row r="91" spans="2:9" ht="12.75">
      <c r="B91" t="s">
        <v>1048</v>
      </c>
      <c r="I91">
        <v>650.39</v>
      </c>
    </row>
    <row r="92" spans="2:9" ht="12.75">
      <c r="B92" t="s">
        <v>1086</v>
      </c>
      <c r="I92">
        <v>1890.12</v>
      </c>
    </row>
    <row r="93" spans="2:9" ht="12.75">
      <c r="B93" t="s">
        <v>619</v>
      </c>
      <c r="I93">
        <v>25300</v>
      </c>
    </row>
    <row r="94" spans="2:9" ht="12.75">
      <c r="B94" t="s">
        <v>620</v>
      </c>
      <c r="I94">
        <v>2263.9</v>
      </c>
    </row>
    <row r="95" spans="2:9" ht="12.75">
      <c r="B95" t="s">
        <v>621</v>
      </c>
      <c r="I95">
        <v>417.14</v>
      </c>
    </row>
    <row r="96" spans="2:9" ht="12.75">
      <c r="B96" t="s">
        <v>413</v>
      </c>
      <c r="I96">
        <v>2436.1</v>
      </c>
    </row>
    <row r="97" spans="2:9" ht="12.75">
      <c r="B97" t="s">
        <v>622</v>
      </c>
      <c r="I97">
        <v>208.57</v>
      </c>
    </row>
    <row r="98" spans="2:9" ht="12.75">
      <c r="B98" t="s">
        <v>573</v>
      </c>
      <c r="I98">
        <v>315.02</v>
      </c>
    </row>
    <row r="99" spans="2:9" ht="12.75">
      <c r="B99" t="s">
        <v>623</v>
      </c>
      <c r="I99">
        <v>2691.93</v>
      </c>
    </row>
    <row r="100" spans="2:9" ht="12.75">
      <c r="B100" t="s">
        <v>624</v>
      </c>
      <c r="I100">
        <v>1668.56</v>
      </c>
    </row>
    <row r="102" spans="2:9" ht="12.75">
      <c r="B102" t="s">
        <v>941</v>
      </c>
      <c r="I102" s="20">
        <f>I26+I28-I30</f>
        <v>144840.79999999993</v>
      </c>
    </row>
    <row r="105" ht="12.75">
      <c r="C105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99"/>
  <sheetViews>
    <sheetView workbookViewId="0" topLeftCell="A73">
      <selection activeCell="C103" sqref="C103"/>
    </sheetView>
  </sheetViews>
  <sheetFormatPr defaultColWidth="9.140625" defaultRowHeight="12.75"/>
  <sheetData>
    <row r="3" ht="12.75">
      <c r="D3" s="1" t="s">
        <v>884</v>
      </c>
    </row>
    <row r="4" ht="12.75">
      <c r="D4" s="1" t="s">
        <v>939</v>
      </c>
    </row>
    <row r="5" ht="12.75">
      <c r="D5" s="1" t="s">
        <v>970</v>
      </c>
    </row>
    <row r="6" ht="12.75">
      <c r="D6" s="1" t="s">
        <v>886</v>
      </c>
    </row>
    <row r="7" spans="2:9" ht="12.75">
      <c r="B7" t="s">
        <v>894</v>
      </c>
      <c r="I7" s="2">
        <v>399244.35</v>
      </c>
    </row>
    <row r="9" spans="2:3" ht="12.75">
      <c r="B9" s="2" t="s">
        <v>887</v>
      </c>
      <c r="C9" s="2"/>
    </row>
    <row r="11" spans="2:9" ht="12.75">
      <c r="B11" t="s">
        <v>888</v>
      </c>
      <c r="I11">
        <v>146095.45</v>
      </c>
    </row>
    <row r="12" spans="2:9" ht="12.75">
      <c r="B12" t="s">
        <v>946</v>
      </c>
      <c r="I12">
        <v>291350.52</v>
      </c>
    </row>
    <row r="13" spans="2:9" ht="12.75">
      <c r="B13" t="s">
        <v>947</v>
      </c>
      <c r="I13">
        <v>119305.71</v>
      </c>
    </row>
    <row r="14" spans="2:9" ht="12.75">
      <c r="B14" t="s">
        <v>889</v>
      </c>
      <c r="I14">
        <v>2116.98</v>
      </c>
    </row>
    <row r="15" spans="2:9" ht="12.75">
      <c r="B15" t="s">
        <v>890</v>
      </c>
      <c r="I15">
        <v>1858664.48</v>
      </c>
    </row>
    <row r="16" spans="2:9" ht="12.75">
      <c r="B16" t="s">
        <v>949</v>
      </c>
      <c r="I16">
        <v>322387.52</v>
      </c>
    </row>
    <row r="17" spans="2:9" ht="12.75">
      <c r="B17" t="s">
        <v>891</v>
      </c>
      <c r="I17">
        <v>830523.94</v>
      </c>
    </row>
    <row r="19" spans="2:9" ht="12.75">
      <c r="B19" s="2" t="s">
        <v>892</v>
      </c>
      <c r="I19" s="2">
        <f>SUM(I11:I18)</f>
        <v>3570444.6</v>
      </c>
    </row>
    <row r="20" spans="2:9" ht="12.75">
      <c r="B20" t="s">
        <v>893</v>
      </c>
      <c r="I20">
        <v>3466893.94</v>
      </c>
    </row>
    <row r="21" spans="2:9" ht="12.75">
      <c r="B21" t="s">
        <v>952</v>
      </c>
      <c r="I21">
        <v>70147.2</v>
      </c>
    </row>
    <row r="22" spans="2:9" ht="12.75">
      <c r="B22" t="s">
        <v>942</v>
      </c>
      <c r="I22" s="2">
        <f>I7+I19-I20</f>
        <v>502795.01000000024</v>
      </c>
    </row>
    <row r="24" spans="2:4" ht="12.75">
      <c r="B24" s="2" t="s">
        <v>895</v>
      </c>
      <c r="C24" s="2"/>
      <c r="D24" s="2"/>
    </row>
    <row r="25" spans="2:4" ht="12.75">
      <c r="B25" s="2"/>
      <c r="C25" s="2"/>
      <c r="D25" s="2"/>
    </row>
    <row r="26" spans="2:9" ht="12.75">
      <c r="B26" s="2" t="s">
        <v>943</v>
      </c>
      <c r="C26" s="2"/>
      <c r="D26" s="2"/>
      <c r="I26">
        <v>73494.6</v>
      </c>
    </row>
    <row r="28" spans="2:9" ht="12.75">
      <c r="B28" s="2" t="s">
        <v>680</v>
      </c>
      <c r="I28" s="2">
        <f>I17+I21</f>
        <v>900671.1399999999</v>
      </c>
    </row>
    <row r="30" spans="2:9" ht="12.75">
      <c r="B30" s="2" t="s">
        <v>898</v>
      </c>
      <c r="I30" s="2">
        <f>SUM(I32:I43)</f>
        <v>531782.7000000001</v>
      </c>
    </row>
    <row r="31" ht="12.75">
      <c r="B31" s="2" t="s">
        <v>899</v>
      </c>
    </row>
    <row r="32" spans="2:9" ht="12.75">
      <c r="B32" t="s">
        <v>900</v>
      </c>
      <c r="I32">
        <v>131167.08</v>
      </c>
    </row>
    <row r="33" spans="2:9" ht="12.75">
      <c r="B33" t="s">
        <v>901</v>
      </c>
      <c r="I33">
        <v>24349.25</v>
      </c>
    </row>
    <row r="34" spans="2:9" ht="12.75">
      <c r="B34" t="s">
        <v>902</v>
      </c>
      <c r="I34">
        <v>126094.32</v>
      </c>
    </row>
    <row r="35" spans="2:9" ht="12.75">
      <c r="B35" t="s">
        <v>903</v>
      </c>
      <c r="I35">
        <v>75366.72</v>
      </c>
    </row>
    <row r="36" spans="2:9" ht="12.75">
      <c r="B36" t="s">
        <v>904</v>
      </c>
      <c r="I36">
        <v>1977.78</v>
      </c>
    </row>
    <row r="37" spans="2:9" ht="12.75">
      <c r="B37" t="s">
        <v>905</v>
      </c>
      <c r="I37">
        <v>73192.68</v>
      </c>
    </row>
    <row r="38" spans="2:9" ht="12.75">
      <c r="B38" t="s">
        <v>906</v>
      </c>
      <c r="I38">
        <v>18117</v>
      </c>
    </row>
    <row r="39" spans="2:9" ht="12.75">
      <c r="B39" t="s">
        <v>907</v>
      </c>
      <c r="I39">
        <v>12644.96</v>
      </c>
    </row>
    <row r="40" ht="12.75">
      <c r="B40" t="s">
        <v>908</v>
      </c>
    </row>
    <row r="41" ht="12.75">
      <c r="B41" t="s">
        <v>909</v>
      </c>
    </row>
    <row r="42" ht="12.75">
      <c r="B42" t="s">
        <v>934</v>
      </c>
    </row>
    <row r="43" spans="2:9" ht="12.75">
      <c r="B43" t="s">
        <v>935</v>
      </c>
      <c r="I43">
        <f>SUM(I45:I95)</f>
        <v>68872.91</v>
      </c>
    </row>
    <row r="44" ht="12.75">
      <c r="B44" t="s">
        <v>899</v>
      </c>
    </row>
    <row r="45" spans="2:9" ht="12.75">
      <c r="B45" t="s">
        <v>1032</v>
      </c>
      <c r="I45">
        <v>400</v>
      </c>
    </row>
    <row r="46" spans="2:9" ht="12.75">
      <c r="B46" t="s">
        <v>1102</v>
      </c>
      <c r="I46">
        <v>1668.56</v>
      </c>
    </row>
    <row r="47" spans="2:9" ht="12.75">
      <c r="B47" t="s">
        <v>1048</v>
      </c>
      <c r="I47">
        <v>417.14</v>
      </c>
    </row>
    <row r="48" spans="2:9" ht="12.75">
      <c r="B48" t="s">
        <v>163</v>
      </c>
      <c r="I48">
        <v>715.71</v>
      </c>
    </row>
    <row r="49" spans="2:9" ht="12.75">
      <c r="B49" t="s">
        <v>625</v>
      </c>
      <c r="I49">
        <v>208.57</v>
      </c>
    </row>
    <row r="50" spans="2:9" ht="12.75">
      <c r="B50" t="s">
        <v>626</v>
      </c>
      <c r="I50">
        <v>266.23</v>
      </c>
    </row>
    <row r="51" spans="2:9" ht="12.75">
      <c r="B51" t="s">
        <v>627</v>
      </c>
      <c r="I51">
        <v>379.69</v>
      </c>
    </row>
    <row r="52" spans="2:9" ht="12.75">
      <c r="B52" t="s">
        <v>628</v>
      </c>
      <c r="I52">
        <v>208.57</v>
      </c>
    </row>
    <row r="53" spans="2:9" ht="12.75">
      <c r="B53" t="s">
        <v>1112</v>
      </c>
      <c r="I53">
        <v>834.28</v>
      </c>
    </row>
    <row r="54" spans="2:9" ht="12.75">
      <c r="B54" t="s">
        <v>163</v>
      </c>
      <c r="I54">
        <v>834.28</v>
      </c>
    </row>
    <row r="55" spans="2:9" ht="12.75">
      <c r="B55" t="s">
        <v>268</v>
      </c>
      <c r="I55">
        <v>317.97</v>
      </c>
    </row>
    <row r="56" spans="2:9" ht="12.75">
      <c r="B56" t="s">
        <v>629</v>
      </c>
      <c r="I56">
        <v>10605.83</v>
      </c>
    </row>
    <row r="57" spans="2:9" ht="12.75">
      <c r="B57" t="s">
        <v>630</v>
      </c>
      <c r="I57">
        <v>1668.56</v>
      </c>
    </row>
    <row r="58" spans="2:9" ht="12.75">
      <c r="B58" t="s">
        <v>379</v>
      </c>
      <c r="I58">
        <v>1668.56</v>
      </c>
    </row>
    <row r="59" spans="2:9" ht="12.75">
      <c r="B59" t="s">
        <v>631</v>
      </c>
      <c r="I59">
        <v>417.14</v>
      </c>
    </row>
    <row r="60" spans="2:9" ht="12.75">
      <c r="B60" t="s">
        <v>430</v>
      </c>
      <c r="I60">
        <v>271.14</v>
      </c>
    </row>
    <row r="61" spans="2:9" ht="12.75">
      <c r="B61" t="s">
        <v>352</v>
      </c>
      <c r="I61">
        <v>472.53</v>
      </c>
    </row>
    <row r="62" spans="2:9" ht="12.75">
      <c r="B62" t="s">
        <v>632</v>
      </c>
      <c r="I62">
        <v>894.28</v>
      </c>
    </row>
    <row r="63" spans="2:9" ht="12.75">
      <c r="B63" t="s">
        <v>633</v>
      </c>
      <c r="I63">
        <v>834.28</v>
      </c>
    </row>
    <row r="64" spans="2:9" ht="12.75">
      <c r="B64" t="s">
        <v>1076</v>
      </c>
      <c r="I64">
        <v>944.28</v>
      </c>
    </row>
    <row r="65" spans="2:9" ht="12.75">
      <c r="B65" t="s">
        <v>634</v>
      </c>
      <c r="I65">
        <v>1958.56</v>
      </c>
    </row>
    <row r="66" spans="2:9" ht="12.75">
      <c r="B66" t="s">
        <v>223</v>
      </c>
      <c r="I66">
        <v>104.28</v>
      </c>
    </row>
    <row r="67" spans="2:9" ht="12.75">
      <c r="B67" t="s">
        <v>635</v>
      </c>
      <c r="I67">
        <v>208.57</v>
      </c>
    </row>
    <row r="68" spans="2:9" ht="12.75">
      <c r="B68" t="s">
        <v>636</v>
      </c>
      <c r="I68">
        <v>3780.24</v>
      </c>
    </row>
    <row r="69" spans="2:9" ht="12.75">
      <c r="B69" t="s">
        <v>637</v>
      </c>
      <c r="I69">
        <v>1890.12</v>
      </c>
    </row>
    <row r="70" spans="2:9" ht="12.75">
      <c r="B70" t="s">
        <v>4</v>
      </c>
      <c r="I70">
        <v>417.14</v>
      </c>
    </row>
    <row r="71" spans="2:9" ht="12.75">
      <c r="B71" t="s">
        <v>425</v>
      </c>
      <c r="I71">
        <v>644.14</v>
      </c>
    </row>
    <row r="72" spans="2:9" ht="12.75">
      <c r="B72" t="s">
        <v>425</v>
      </c>
      <c r="I72">
        <v>1734.28</v>
      </c>
    </row>
    <row r="73" spans="2:9" ht="12.75">
      <c r="B73" t="s">
        <v>638</v>
      </c>
      <c r="I73">
        <v>417.14</v>
      </c>
    </row>
    <row r="74" spans="2:9" ht="12.75">
      <c r="B74" t="s">
        <v>41</v>
      </c>
      <c r="I74">
        <v>1890.12</v>
      </c>
    </row>
    <row r="75" spans="2:9" ht="12.75">
      <c r="B75" t="s">
        <v>639</v>
      </c>
      <c r="I75">
        <v>4263.47</v>
      </c>
    </row>
    <row r="76" spans="2:9" ht="12.75">
      <c r="B76" t="s">
        <v>640</v>
      </c>
      <c r="I76">
        <v>744.39</v>
      </c>
    </row>
    <row r="77" spans="2:9" ht="12.75">
      <c r="B77" t="s">
        <v>1086</v>
      </c>
      <c r="I77">
        <v>1890.12</v>
      </c>
    </row>
    <row r="78" spans="2:9" ht="12.75">
      <c r="B78" t="s">
        <v>70</v>
      </c>
      <c r="I78">
        <v>208.57</v>
      </c>
    </row>
    <row r="79" spans="2:9" ht="12.75">
      <c r="B79" t="s">
        <v>25</v>
      </c>
      <c r="I79">
        <v>945.06</v>
      </c>
    </row>
    <row r="80" spans="2:9" ht="12.75">
      <c r="B80" t="s">
        <v>437</v>
      </c>
      <c r="I80">
        <v>1890.12</v>
      </c>
    </row>
    <row r="81" spans="2:9" ht="12.75">
      <c r="B81" t="s">
        <v>1042</v>
      </c>
      <c r="I81">
        <v>5282.96</v>
      </c>
    </row>
    <row r="82" spans="2:9" ht="12.75">
      <c r="B82" t="s">
        <v>641</v>
      </c>
      <c r="I82">
        <v>694.22</v>
      </c>
    </row>
    <row r="83" spans="2:9" ht="12.75">
      <c r="B83" t="s">
        <v>642</v>
      </c>
      <c r="I83">
        <v>2120.02</v>
      </c>
    </row>
    <row r="84" spans="2:9" ht="12.75">
      <c r="B84" t="s">
        <v>643</v>
      </c>
      <c r="I84">
        <v>1367.86</v>
      </c>
    </row>
    <row r="85" spans="2:9" ht="12.75">
      <c r="B85" t="s">
        <v>270</v>
      </c>
      <c r="I85">
        <v>2294.99</v>
      </c>
    </row>
    <row r="86" spans="2:9" ht="12.75">
      <c r="B86" t="s">
        <v>35</v>
      </c>
      <c r="I86">
        <v>2391.77</v>
      </c>
    </row>
    <row r="87" spans="2:9" ht="12.75">
      <c r="B87" t="s">
        <v>644</v>
      </c>
      <c r="I87">
        <v>1036.28</v>
      </c>
    </row>
    <row r="88" spans="2:9" ht="12.75">
      <c r="B88" t="s">
        <v>645</v>
      </c>
      <c r="I88">
        <v>417.14</v>
      </c>
    </row>
    <row r="89" spans="2:9" ht="12.75">
      <c r="B89" t="s">
        <v>100</v>
      </c>
      <c r="I89">
        <v>942.5</v>
      </c>
    </row>
    <row r="90" spans="2:9" ht="12.75">
      <c r="B90" t="s">
        <v>646</v>
      </c>
      <c r="I90">
        <v>540.98</v>
      </c>
    </row>
    <row r="91" spans="2:9" ht="12.75">
      <c r="B91" t="s">
        <v>442</v>
      </c>
      <c r="I91">
        <v>520.89</v>
      </c>
    </row>
    <row r="92" spans="2:9" ht="12.75">
      <c r="B92" t="s">
        <v>647</v>
      </c>
      <c r="I92">
        <v>945.06</v>
      </c>
    </row>
    <row r="93" spans="2:9" ht="12.75">
      <c r="B93" t="s">
        <v>1091</v>
      </c>
      <c r="I93">
        <v>2848.71</v>
      </c>
    </row>
    <row r="94" spans="2:9" ht="12.75">
      <c r="B94" t="s">
        <v>648</v>
      </c>
      <c r="I94">
        <v>455.61</v>
      </c>
    </row>
    <row r="96" spans="2:9" ht="12.75">
      <c r="B96" t="s">
        <v>941</v>
      </c>
      <c r="I96" s="2">
        <f>I26+I28-I30</f>
        <v>442383.0399999998</v>
      </c>
    </row>
    <row r="99" ht="12.75">
      <c r="C99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I80"/>
  <sheetViews>
    <sheetView workbookViewId="0" topLeftCell="A68">
      <selection activeCell="F92" sqref="F92"/>
    </sheetView>
  </sheetViews>
  <sheetFormatPr defaultColWidth="9.140625" defaultRowHeight="12.75"/>
  <sheetData>
    <row r="1" ht="12.75">
      <c r="D1" s="1" t="s">
        <v>884</v>
      </c>
    </row>
    <row r="2" ht="12.75">
      <c r="D2" s="1" t="s">
        <v>939</v>
      </c>
    </row>
    <row r="3" ht="12.75">
      <c r="D3" s="1" t="s">
        <v>969</v>
      </c>
    </row>
    <row r="4" ht="12.75">
      <c r="D4" s="1" t="s">
        <v>886</v>
      </c>
    </row>
    <row r="5" spans="2:9" ht="12.75">
      <c r="B5" t="s">
        <v>894</v>
      </c>
      <c r="I5" s="2">
        <v>41981.14</v>
      </c>
    </row>
    <row r="7" spans="2:3" ht="12.75">
      <c r="B7" s="2" t="s">
        <v>887</v>
      </c>
      <c r="C7" s="2"/>
    </row>
    <row r="9" spans="2:9" ht="12.75">
      <c r="B9" t="s">
        <v>888</v>
      </c>
      <c r="I9">
        <v>17316</v>
      </c>
    </row>
    <row r="10" spans="2:9" ht="12.75">
      <c r="B10" t="s">
        <v>946</v>
      </c>
      <c r="I10">
        <v>34544.52</v>
      </c>
    </row>
    <row r="11" spans="2:9" ht="12.75">
      <c r="B11" t="s">
        <v>947</v>
      </c>
      <c r="I11">
        <v>11453.95</v>
      </c>
    </row>
    <row r="12" ht="12.75">
      <c r="B12" t="s">
        <v>889</v>
      </c>
    </row>
    <row r="13" spans="2:9" ht="12.75">
      <c r="B13" t="s">
        <v>890</v>
      </c>
      <c r="I13">
        <v>361501</v>
      </c>
    </row>
    <row r="14" spans="2:9" ht="12.75">
      <c r="B14" t="s">
        <v>949</v>
      </c>
      <c r="I14">
        <v>38597.07</v>
      </c>
    </row>
    <row r="15" spans="2:9" ht="12.75">
      <c r="B15" t="s">
        <v>891</v>
      </c>
      <c r="I15">
        <v>163508.57</v>
      </c>
    </row>
    <row r="17" spans="2:9" ht="12.75">
      <c r="B17" s="2" t="s">
        <v>892</v>
      </c>
      <c r="I17" s="2">
        <f>SUM(I9:I16)</f>
        <v>626921.11</v>
      </c>
    </row>
    <row r="18" spans="2:9" ht="12.75">
      <c r="B18" t="s">
        <v>893</v>
      </c>
      <c r="I18">
        <v>624321.9</v>
      </c>
    </row>
    <row r="19" spans="2:9" ht="12.75">
      <c r="B19" t="s">
        <v>952</v>
      </c>
      <c r="I19">
        <v>31626.83</v>
      </c>
    </row>
    <row r="20" spans="2:9" ht="12.75">
      <c r="B20" t="s">
        <v>942</v>
      </c>
      <c r="I20" s="2">
        <f>I5+I17-I18</f>
        <v>44580.34999999998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44062.14</v>
      </c>
    </row>
    <row r="26" spans="2:9" ht="12.75">
      <c r="B26" s="2" t="s">
        <v>680</v>
      </c>
      <c r="I26" s="2">
        <f>I15+I19</f>
        <v>195135.40000000002</v>
      </c>
    </row>
    <row r="28" spans="2:9" ht="12.75">
      <c r="B28" s="2" t="s">
        <v>898</v>
      </c>
      <c r="I28" s="2">
        <f>SUM(I30:I41)</f>
        <v>214796.09</v>
      </c>
    </row>
    <row r="29" ht="12.75">
      <c r="B29" s="2" t="s">
        <v>899</v>
      </c>
    </row>
    <row r="30" spans="2:9" ht="12.75">
      <c r="B30" t="s">
        <v>900</v>
      </c>
      <c r="I30">
        <v>25698.45</v>
      </c>
    </row>
    <row r="31" spans="2:9" ht="12.75">
      <c r="B31" t="s">
        <v>901</v>
      </c>
      <c r="I31">
        <v>4770.54</v>
      </c>
    </row>
    <row r="32" spans="2:9" ht="12.75">
      <c r="B32" t="s">
        <v>902</v>
      </c>
      <c r="I32">
        <v>24704.59</v>
      </c>
    </row>
    <row r="33" spans="2:9" ht="12.75">
      <c r="B33" t="s">
        <v>903</v>
      </c>
      <c r="I33">
        <v>14765.96</v>
      </c>
    </row>
    <row r="34" spans="2:9" ht="12.75">
      <c r="B34" t="s">
        <v>904</v>
      </c>
      <c r="I34">
        <v>1164.84</v>
      </c>
    </row>
    <row r="35" spans="2:9" ht="12.75">
      <c r="B35" t="s">
        <v>905</v>
      </c>
      <c r="I35">
        <v>14340.02</v>
      </c>
    </row>
    <row r="36" spans="2:9" ht="12.75">
      <c r="B36" t="s">
        <v>906</v>
      </c>
      <c r="I36">
        <v>3549.51</v>
      </c>
    </row>
    <row r="37" spans="2:9" ht="12.75">
      <c r="B37" t="s">
        <v>907</v>
      </c>
      <c r="I37">
        <v>24420.63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SUM(I43:I76)</f>
        <v>101381.54999999999</v>
      </c>
    </row>
    <row r="42" ht="12.75">
      <c r="B42" t="s">
        <v>899</v>
      </c>
    </row>
    <row r="43" spans="2:9" ht="12.75">
      <c r="B43" t="s">
        <v>1032</v>
      </c>
      <c r="I43">
        <v>250</v>
      </c>
    </row>
    <row r="44" spans="2:9" ht="12.75">
      <c r="B44" t="s">
        <v>150</v>
      </c>
      <c r="I44" s="1">
        <v>208.57</v>
      </c>
    </row>
    <row r="45" spans="2:9" ht="12.75">
      <c r="B45" t="s">
        <v>140</v>
      </c>
      <c r="I45" s="1">
        <v>41421.52</v>
      </c>
    </row>
    <row r="46" spans="2:9" ht="12.75">
      <c r="B46" t="s">
        <v>649</v>
      </c>
      <c r="I46" s="1">
        <v>1088.18</v>
      </c>
    </row>
    <row r="47" spans="2:9" ht="12.75">
      <c r="B47" t="s">
        <v>650</v>
      </c>
      <c r="I47" s="1">
        <v>834.28</v>
      </c>
    </row>
    <row r="48" spans="2:9" ht="12.75">
      <c r="B48" t="s">
        <v>651</v>
      </c>
      <c r="I48" s="1">
        <v>317.97</v>
      </c>
    </row>
    <row r="49" spans="2:9" ht="12.75">
      <c r="B49" t="s">
        <v>652</v>
      </c>
      <c r="I49" s="1">
        <v>834.28</v>
      </c>
    </row>
    <row r="50" spans="2:9" ht="12.75">
      <c r="B50" t="s">
        <v>652</v>
      </c>
      <c r="I50" s="1">
        <v>834.28</v>
      </c>
    </row>
    <row r="51" spans="2:9" ht="12.75">
      <c r="B51" t="s">
        <v>653</v>
      </c>
      <c r="I51" s="1">
        <v>417.14</v>
      </c>
    </row>
    <row r="52" spans="2:9" ht="12.75">
      <c r="B52" t="s">
        <v>430</v>
      </c>
      <c r="I52" s="1">
        <v>333.71</v>
      </c>
    </row>
    <row r="53" spans="2:9" ht="12.75">
      <c r="B53" t="s">
        <v>654</v>
      </c>
      <c r="I53" s="1">
        <v>3307.71</v>
      </c>
    </row>
    <row r="54" spans="2:9" ht="12.75">
      <c r="B54" t="s">
        <v>145</v>
      </c>
      <c r="I54" s="1">
        <v>1668.56</v>
      </c>
    </row>
    <row r="55" spans="2:9" ht="12.75">
      <c r="B55" t="s">
        <v>1064</v>
      </c>
      <c r="I55" s="1">
        <v>1617.14</v>
      </c>
    </row>
    <row r="56" spans="2:9" ht="12.75">
      <c r="B56" t="s">
        <v>655</v>
      </c>
      <c r="I56" s="1">
        <v>417.14</v>
      </c>
    </row>
    <row r="57" spans="2:9" ht="12.75">
      <c r="B57" t="s">
        <v>656</v>
      </c>
      <c r="I57" s="1">
        <v>884.28</v>
      </c>
    </row>
    <row r="58" spans="2:9" ht="12.75">
      <c r="B58" t="s">
        <v>657</v>
      </c>
      <c r="I58" s="1">
        <v>113.28</v>
      </c>
    </row>
    <row r="59" spans="2:9" ht="12.75">
      <c r="B59" t="s">
        <v>656</v>
      </c>
      <c r="I59">
        <v>884.28</v>
      </c>
    </row>
    <row r="60" spans="2:9" ht="12.75">
      <c r="B60" t="s">
        <v>657</v>
      </c>
      <c r="I60">
        <v>113.28</v>
      </c>
    </row>
    <row r="61" spans="2:9" ht="12.75">
      <c r="B61" t="s">
        <v>1048</v>
      </c>
      <c r="I61">
        <v>208.57</v>
      </c>
    </row>
    <row r="62" spans="2:9" ht="12.75">
      <c r="B62" t="s">
        <v>584</v>
      </c>
      <c r="I62">
        <v>1417.59</v>
      </c>
    </row>
    <row r="63" spans="2:9" ht="12.75">
      <c r="B63" t="s">
        <v>10</v>
      </c>
      <c r="I63">
        <v>717.14</v>
      </c>
    </row>
    <row r="64" spans="2:9" ht="12.75">
      <c r="B64" t="s">
        <v>658</v>
      </c>
      <c r="I64">
        <v>417.14</v>
      </c>
    </row>
    <row r="65" spans="2:9" ht="12.75">
      <c r="B65" t="s">
        <v>321</v>
      </c>
      <c r="I65">
        <v>5215.94</v>
      </c>
    </row>
    <row r="66" spans="2:9" ht="12.75">
      <c r="B66" t="s">
        <v>659</v>
      </c>
      <c r="I66">
        <v>5215.94</v>
      </c>
    </row>
    <row r="67" spans="2:9" ht="12.75">
      <c r="B67" t="s">
        <v>660</v>
      </c>
      <c r="I67" s="5">
        <v>472.53</v>
      </c>
    </row>
    <row r="68" spans="2:9" ht="12.75">
      <c r="B68" t="s">
        <v>1109</v>
      </c>
      <c r="I68">
        <v>945.06</v>
      </c>
    </row>
    <row r="69" spans="2:9" ht="12.75">
      <c r="B69" t="s">
        <v>661</v>
      </c>
      <c r="I69">
        <v>4445.07</v>
      </c>
    </row>
    <row r="70" spans="2:9" ht="12.75">
      <c r="B70" t="s">
        <v>662</v>
      </c>
      <c r="I70">
        <v>2362.65</v>
      </c>
    </row>
    <row r="71" spans="2:9" ht="12.75">
      <c r="B71" t="s">
        <v>663</v>
      </c>
      <c r="I71">
        <v>20234.91</v>
      </c>
    </row>
    <row r="72" spans="2:9" ht="12.75">
      <c r="B72" t="s">
        <v>10</v>
      </c>
      <c r="I72">
        <v>477.14</v>
      </c>
    </row>
    <row r="73" spans="2:9" ht="12.75">
      <c r="B73" t="s">
        <v>16</v>
      </c>
      <c r="I73">
        <v>279.51</v>
      </c>
    </row>
    <row r="74" spans="2:9" ht="12.75">
      <c r="B74" t="s">
        <v>1038</v>
      </c>
      <c r="I74">
        <v>2717.96</v>
      </c>
    </row>
    <row r="75" spans="2:9" ht="12.75">
      <c r="B75" t="s">
        <v>664</v>
      </c>
      <c r="I75">
        <v>708.8</v>
      </c>
    </row>
    <row r="77" spans="2:9" ht="12.75">
      <c r="B77" t="s">
        <v>941</v>
      </c>
      <c r="I77" s="20">
        <f>I24+I26-I28</f>
        <v>24401.45000000004</v>
      </c>
    </row>
    <row r="80" ht="12.75">
      <c r="C80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3:I74"/>
  <sheetViews>
    <sheetView workbookViewId="0" topLeftCell="A45">
      <selection activeCell="K66" sqref="K66"/>
    </sheetView>
  </sheetViews>
  <sheetFormatPr defaultColWidth="9.140625" defaultRowHeight="12.75"/>
  <sheetData>
    <row r="3" ht="12.75">
      <c r="D3" s="3" t="s">
        <v>884</v>
      </c>
    </row>
    <row r="4" ht="12.75">
      <c r="D4" s="1" t="s">
        <v>939</v>
      </c>
    </row>
    <row r="5" ht="12.75">
      <c r="D5" s="1" t="s">
        <v>967</v>
      </c>
    </row>
    <row r="6" ht="12.75">
      <c r="D6" s="1" t="s">
        <v>886</v>
      </c>
    </row>
    <row r="7" spans="2:9" ht="12.75">
      <c r="B7" t="s">
        <v>894</v>
      </c>
      <c r="I7" s="2">
        <v>598964.3</v>
      </c>
    </row>
    <row r="9" spans="2:3" ht="12.75">
      <c r="B9" s="2" t="s">
        <v>887</v>
      </c>
      <c r="C9" s="2"/>
    </row>
    <row r="11" spans="2:9" ht="12.75">
      <c r="B11" t="s">
        <v>888</v>
      </c>
      <c r="I11">
        <v>24971.93</v>
      </c>
    </row>
    <row r="12" spans="2:9" ht="12.75">
      <c r="B12" t="s">
        <v>946</v>
      </c>
      <c r="I12">
        <v>92319.23</v>
      </c>
    </row>
    <row r="13" spans="2:9" ht="12.75">
      <c r="B13" t="s">
        <v>968</v>
      </c>
      <c r="I13">
        <v>183050.1</v>
      </c>
    </row>
    <row r="14" spans="2:9" ht="12.75">
      <c r="B14" t="s">
        <v>889</v>
      </c>
      <c r="I14">
        <v>2980.08</v>
      </c>
    </row>
    <row r="15" spans="2:9" ht="12.75">
      <c r="B15" t="s">
        <v>890</v>
      </c>
      <c r="I15">
        <v>392928.08</v>
      </c>
    </row>
    <row r="16" spans="2:9" ht="12.75">
      <c r="B16" t="s">
        <v>949</v>
      </c>
      <c r="I16">
        <v>218698.7</v>
      </c>
    </row>
    <row r="17" spans="2:9" ht="12.75">
      <c r="B17" t="s">
        <v>891</v>
      </c>
      <c r="I17">
        <v>169260.49</v>
      </c>
    </row>
    <row r="18" spans="2:9" ht="12.75">
      <c r="B18" s="2" t="s">
        <v>892</v>
      </c>
      <c r="I18" s="2">
        <f>SUM(I11:I17)</f>
        <v>1084208.61</v>
      </c>
    </row>
    <row r="19" spans="2:9" ht="12.75">
      <c r="B19" t="s">
        <v>893</v>
      </c>
      <c r="I19">
        <v>947786.22</v>
      </c>
    </row>
    <row r="21" spans="2:9" ht="12.75">
      <c r="B21" t="s">
        <v>942</v>
      </c>
      <c r="I21" s="2">
        <f>I7+I18-I19</f>
        <v>735386.6900000002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9" ht="12.75">
      <c r="B25" s="2" t="s">
        <v>943</v>
      </c>
      <c r="C25" s="2"/>
      <c r="D25" s="2"/>
      <c r="I25">
        <v>30689.55</v>
      </c>
    </row>
    <row r="27" spans="2:9" ht="12.75">
      <c r="B27" s="2" t="s">
        <v>897</v>
      </c>
      <c r="I27" s="2">
        <f>I17</f>
        <v>169260.49</v>
      </c>
    </row>
    <row r="29" spans="2:9" ht="12.75">
      <c r="B29" s="2" t="s">
        <v>898</v>
      </c>
      <c r="I29" s="2">
        <f>SUM(I31:I40)</f>
        <v>167920.48</v>
      </c>
    </row>
    <row r="30" ht="12.75">
      <c r="B30" s="2" t="s">
        <v>899</v>
      </c>
    </row>
    <row r="31" spans="2:9" ht="12.75">
      <c r="B31" t="s">
        <v>900</v>
      </c>
      <c r="I31">
        <v>27858.96</v>
      </c>
    </row>
    <row r="32" spans="2:9" ht="12.75">
      <c r="B32" t="s">
        <v>902</v>
      </c>
      <c r="I32">
        <v>26781.48</v>
      </c>
    </row>
    <row r="33" spans="2:9" ht="12.75">
      <c r="B33" t="s">
        <v>903</v>
      </c>
      <c r="I33">
        <v>16007.4</v>
      </c>
    </row>
    <row r="34" spans="2:9" ht="12.75">
      <c r="B34" t="s">
        <v>904</v>
      </c>
      <c r="I34">
        <v>757.52</v>
      </c>
    </row>
    <row r="35" spans="2:9" ht="12.75">
      <c r="B35" t="s">
        <v>905</v>
      </c>
      <c r="I35">
        <v>15545.64</v>
      </c>
    </row>
    <row r="36" spans="2:9" ht="12.75">
      <c r="B36" t="s">
        <v>907</v>
      </c>
      <c r="I36">
        <v>27243.24</v>
      </c>
    </row>
    <row r="37" ht="12.75">
      <c r="B37" t="s">
        <v>908</v>
      </c>
    </row>
    <row r="38" ht="12.75">
      <c r="B38" t="s">
        <v>909</v>
      </c>
    </row>
    <row r="39" ht="12.75">
      <c r="B39" t="s">
        <v>934</v>
      </c>
    </row>
    <row r="40" spans="2:9" ht="12.75">
      <c r="B40" t="s">
        <v>935</v>
      </c>
      <c r="I40">
        <f>SUM(I42:I70)</f>
        <v>53726.240000000005</v>
      </c>
    </row>
    <row r="41" ht="12.75">
      <c r="B41" t="s">
        <v>899</v>
      </c>
    </row>
    <row r="42" spans="2:9" ht="12.75">
      <c r="B42" t="s">
        <v>1032</v>
      </c>
      <c r="I42">
        <v>650</v>
      </c>
    </row>
    <row r="43" spans="2:9" ht="12.75">
      <c r="B43" t="s">
        <v>665</v>
      </c>
      <c r="I43">
        <v>417.14</v>
      </c>
    </row>
    <row r="44" spans="2:9" ht="12.75">
      <c r="B44" t="s">
        <v>71</v>
      </c>
      <c r="I44">
        <v>362.86</v>
      </c>
    </row>
    <row r="45" spans="2:9" ht="12.75">
      <c r="B45" t="s">
        <v>55</v>
      </c>
      <c r="I45">
        <v>1251.42</v>
      </c>
    </row>
    <row r="46" spans="2:9" ht="12.75">
      <c r="B46" t="s">
        <v>666</v>
      </c>
      <c r="I46">
        <v>417.14</v>
      </c>
    </row>
    <row r="47" spans="2:9" ht="12.75">
      <c r="B47" t="s">
        <v>667</v>
      </c>
      <c r="I47">
        <v>1251.42</v>
      </c>
    </row>
    <row r="48" spans="2:9" ht="12.75">
      <c r="B48" t="s">
        <v>666</v>
      </c>
      <c r="I48">
        <v>417.14</v>
      </c>
    </row>
    <row r="49" spans="2:9" ht="12.75">
      <c r="B49" t="s">
        <v>667</v>
      </c>
      <c r="I49">
        <v>1251.42</v>
      </c>
    </row>
    <row r="50" spans="2:9" ht="12.75">
      <c r="B50" t="s">
        <v>668</v>
      </c>
      <c r="I50">
        <v>417.14</v>
      </c>
    </row>
    <row r="51" spans="2:9" ht="12.75">
      <c r="B51" t="s">
        <v>430</v>
      </c>
      <c r="I51">
        <v>333.71</v>
      </c>
    </row>
    <row r="52" spans="2:9" ht="12.75">
      <c r="B52" t="s">
        <v>669</v>
      </c>
      <c r="I52">
        <v>417.14</v>
      </c>
    </row>
    <row r="53" spans="2:9" ht="12.75">
      <c r="B53" t="s">
        <v>670</v>
      </c>
      <c r="I53">
        <v>6837.12</v>
      </c>
    </row>
    <row r="54" spans="2:9" ht="12.75">
      <c r="B54" t="s">
        <v>671</v>
      </c>
      <c r="I54">
        <v>3790.12</v>
      </c>
    </row>
    <row r="55" spans="2:9" ht="12.75">
      <c r="B55" t="s">
        <v>1042</v>
      </c>
      <c r="I55">
        <v>4500.24</v>
      </c>
    </row>
    <row r="56" spans="2:9" ht="12.75">
      <c r="B56" t="s">
        <v>672</v>
      </c>
      <c r="I56">
        <v>3426.12</v>
      </c>
    </row>
    <row r="57" spans="2:9" ht="12.75">
      <c r="B57" t="s">
        <v>673</v>
      </c>
      <c r="I57">
        <v>894.28</v>
      </c>
    </row>
    <row r="58" spans="2:9" ht="12.75">
      <c r="B58" t="s">
        <v>674</v>
      </c>
      <c r="I58">
        <v>4588.54</v>
      </c>
    </row>
    <row r="59" spans="2:9" ht="12.75">
      <c r="B59" t="s">
        <v>675</v>
      </c>
      <c r="I59">
        <v>1668.56</v>
      </c>
    </row>
    <row r="60" spans="2:9" ht="12.75">
      <c r="B60" t="s">
        <v>676</v>
      </c>
      <c r="I60">
        <v>964.28</v>
      </c>
    </row>
    <row r="61" spans="2:9" ht="12.75">
      <c r="B61" t="s">
        <v>677</v>
      </c>
      <c r="I61">
        <v>208.57</v>
      </c>
    </row>
    <row r="62" spans="2:9" ht="12.75">
      <c r="B62" t="s">
        <v>678</v>
      </c>
      <c r="I62">
        <v>5005.68</v>
      </c>
    </row>
    <row r="63" spans="2:9" ht="12.75">
      <c r="B63" t="s">
        <v>143</v>
      </c>
      <c r="I63">
        <v>1890.12</v>
      </c>
    </row>
    <row r="64" spans="2:9" ht="12.75">
      <c r="B64" t="s">
        <v>379</v>
      </c>
      <c r="I64">
        <v>2305.25</v>
      </c>
    </row>
    <row r="65" spans="2:9" ht="12.75">
      <c r="B65" t="s">
        <v>681</v>
      </c>
      <c r="I65">
        <v>3896.12</v>
      </c>
    </row>
    <row r="66" spans="2:9" ht="12.75">
      <c r="B66" t="s">
        <v>41</v>
      </c>
      <c r="I66">
        <v>980.06</v>
      </c>
    </row>
    <row r="67" spans="2:9" ht="12.75">
      <c r="B67" t="s">
        <v>682</v>
      </c>
      <c r="I67">
        <v>582.26</v>
      </c>
    </row>
    <row r="68" spans="2:9" ht="12.75">
      <c r="B68" t="s">
        <v>1038</v>
      </c>
      <c r="I68">
        <v>4751.5</v>
      </c>
    </row>
    <row r="69" spans="2:9" ht="12.75">
      <c r="B69" t="s">
        <v>683</v>
      </c>
      <c r="I69">
        <v>250.89</v>
      </c>
    </row>
    <row r="71" spans="2:9" ht="12.75">
      <c r="B71" t="s">
        <v>941</v>
      </c>
      <c r="I71" s="20">
        <f>I25+I27-I29</f>
        <v>32029.55999999997</v>
      </c>
    </row>
    <row r="74" ht="12.75">
      <c r="C74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3:I79"/>
  <sheetViews>
    <sheetView workbookViewId="0" topLeftCell="A53">
      <selection activeCell="B3" sqref="B3:I79"/>
    </sheetView>
  </sheetViews>
  <sheetFormatPr defaultColWidth="9.140625" defaultRowHeight="12.75"/>
  <sheetData>
    <row r="3" ht="12.75">
      <c r="D3" s="1" t="s">
        <v>884</v>
      </c>
    </row>
    <row r="4" ht="12.75">
      <c r="D4" s="1" t="s">
        <v>939</v>
      </c>
    </row>
    <row r="5" ht="12.75">
      <c r="D5" s="1" t="s">
        <v>966</v>
      </c>
    </row>
    <row r="6" ht="12.75">
      <c r="D6" s="1" t="s">
        <v>886</v>
      </c>
    </row>
    <row r="7" spans="2:9" ht="12.75">
      <c r="B7" t="s">
        <v>894</v>
      </c>
      <c r="I7" s="2">
        <v>116930.93</v>
      </c>
    </row>
    <row r="9" spans="2:3" ht="12.75">
      <c r="B9" s="2" t="s">
        <v>887</v>
      </c>
      <c r="C9" s="2"/>
    </row>
    <row r="11" spans="2:9" ht="12.75">
      <c r="B11" t="s">
        <v>888</v>
      </c>
      <c r="I11">
        <v>20108.68</v>
      </c>
    </row>
    <row r="12" spans="2:9" ht="12.75">
      <c r="B12" t="s">
        <v>946</v>
      </c>
      <c r="I12">
        <v>40089.04</v>
      </c>
    </row>
    <row r="13" spans="2:9" ht="12.75">
      <c r="B13" t="s">
        <v>947</v>
      </c>
      <c r="I13">
        <v>20419.17</v>
      </c>
    </row>
    <row r="14" ht="12.75">
      <c r="B14" t="s">
        <v>889</v>
      </c>
    </row>
    <row r="15" spans="2:9" ht="12.75">
      <c r="B15" t="s">
        <v>890</v>
      </c>
      <c r="I15">
        <v>337504.75</v>
      </c>
    </row>
    <row r="16" spans="2:9" ht="12.75">
      <c r="B16" t="s">
        <v>949</v>
      </c>
      <c r="I16">
        <v>38135.3</v>
      </c>
    </row>
    <row r="17" spans="2:9" ht="12.75">
      <c r="B17" t="s">
        <v>891</v>
      </c>
      <c r="I17">
        <v>149052.13</v>
      </c>
    </row>
    <row r="19" spans="2:9" ht="12.75">
      <c r="B19" s="2" t="s">
        <v>892</v>
      </c>
      <c r="I19" s="2">
        <f>SUM(I11:I21)</f>
        <v>613600.1000000001</v>
      </c>
    </row>
    <row r="20" spans="2:9" ht="12.75">
      <c r="B20" t="s">
        <v>893</v>
      </c>
      <c r="I20">
        <v>603341.2</v>
      </c>
    </row>
    <row r="21" spans="2:9" ht="12.75">
      <c r="B21" t="s">
        <v>952</v>
      </c>
      <c r="I21">
        <v>8291.03</v>
      </c>
    </row>
    <row r="22" spans="2:9" ht="12.75">
      <c r="B22" t="s">
        <v>533</v>
      </c>
      <c r="I22">
        <v>15448.8</v>
      </c>
    </row>
    <row r="23" spans="2:9" ht="12.75">
      <c r="B23" t="s">
        <v>942</v>
      </c>
      <c r="I23" s="2">
        <f>I7+I19-I20</f>
        <v>127189.83000000007</v>
      </c>
    </row>
    <row r="25" spans="2:4" ht="12.75">
      <c r="B25" s="2" t="s">
        <v>895</v>
      </c>
      <c r="C25" s="2"/>
      <c r="D25" s="2"/>
    </row>
    <row r="26" spans="2:4" ht="12.75">
      <c r="B26" s="2"/>
      <c r="C26" s="2"/>
      <c r="D26" s="2"/>
    </row>
    <row r="27" spans="2:9" ht="12.75">
      <c r="B27" s="2" t="s">
        <v>943</v>
      </c>
      <c r="C27" s="2"/>
      <c r="D27" s="2"/>
      <c r="I27">
        <v>-28029.8</v>
      </c>
    </row>
    <row r="29" spans="2:9" ht="12.75">
      <c r="B29" s="2" t="s">
        <v>534</v>
      </c>
      <c r="I29" s="2">
        <f>I17+I21+I22</f>
        <v>172791.96</v>
      </c>
    </row>
    <row r="31" spans="2:9" ht="12.75">
      <c r="B31" s="2" t="s">
        <v>898</v>
      </c>
      <c r="I31" s="2">
        <f>SUM(I33:I44)</f>
        <v>182602.93</v>
      </c>
    </row>
    <row r="32" ht="12.75">
      <c r="B32" s="2" t="s">
        <v>899</v>
      </c>
    </row>
    <row r="33" spans="2:9" ht="12.75">
      <c r="B33" t="s">
        <v>900</v>
      </c>
      <c r="I33">
        <v>23948.91</v>
      </c>
    </row>
    <row r="34" spans="2:9" ht="12.75">
      <c r="B34" t="s">
        <v>901</v>
      </c>
      <c r="I34">
        <v>4445.76</v>
      </c>
    </row>
    <row r="35" spans="2:9" ht="12.75">
      <c r="B35" t="s">
        <v>902</v>
      </c>
      <c r="I35">
        <v>23022.71</v>
      </c>
    </row>
    <row r="36" spans="2:9" ht="12.75">
      <c r="B36" t="s">
        <v>903</v>
      </c>
      <c r="I36">
        <v>13760.7</v>
      </c>
    </row>
    <row r="37" spans="2:9" ht="12.75">
      <c r="B37" t="s">
        <v>904</v>
      </c>
      <c r="I37">
        <v>757.52</v>
      </c>
    </row>
    <row r="38" spans="2:9" ht="12.75">
      <c r="B38" t="s">
        <v>905</v>
      </c>
      <c r="I38">
        <v>13363.75</v>
      </c>
    </row>
    <row r="39" spans="2:9" ht="12.75">
      <c r="B39" t="s">
        <v>906</v>
      </c>
      <c r="I39">
        <v>3307.86</v>
      </c>
    </row>
    <row r="40" spans="2:9" ht="12.75">
      <c r="B40" t="s">
        <v>907</v>
      </c>
      <c r="I40">
        <v>22758.08</v>
      </c>
    </row>
    <row r="41" ht="12.75">
      <c r="B41" t="s">
        <v>908</v>
      </c>
    </row>
    <row r="42" ht="12.75">
      <c r="B42" t="s">
        <v>909</v>
      </c>
    </row>
    <row r="43" ht="12.75">
      <c r="B43" t="s">
        <v>934</v>
      </c>
    </row>
    <row r="44" spans="2:9" ht="12.75">
      <c r="B44" t="s">
        <v>935</v>
      </c>
      <c r="I44">
        <f>SUM(I46:I76)</f>
        <v>77237.64</v>
      </c>
    </row>
    <row r="45" ht="12.75">
      <c r="B45" t="s">
        <v>899</v>
      </c>
    </row>
    <row r="46" spans="2:9" ht="12.75">
      <c r="B46" t="s">
        <v>1032</v>
      </c>
      <c r="I46">
        <v>650</v>
      </c>
    </row>
    <row r="47" spans="2:9" ht="12.75">
      <c r="B47" t="s">
        <v>1037</v>
      </c>
      <c r="I47">
        <v>667.24</v>
      </c>
    </row>
    <row r="48" spans="2:9" ht="12.75">
      <c r="B48" t="s">
        <v>684</v>
      </c>
      <c r="I48">
        <v>4171.4</v>
      </c>
    </row>
    <row r="49" spans="2:9" ht="12.75">
      <c r="B49" t="s">
        <v>270</v>
      </c>
      <c r="I49">
        <v>3369.57</v>
      </c>
    </row>
    <row r="50" spans="2:9" ht="12.75">
      <c r="B50" t="s">
        <v>430</v>
      </c>
      <c r="I50">
        <v>333.71</v>
      </c>
    </row>
    <row r="51" spans="2:9" ht="12.75">
      <c r="B51" t="s">
        <v>1064</v>
      </c>
      <c r="I51">
        <v>1617.14</v>
      </c>
    </row>
    <row r="52" spans="2:9" ht="12.75">
      <c r="B52" t="s">
        <v>685</v>
      </c>
      <c r="I52">
        <v>1708.56</v>
      </c>
    </row>
    <row r="53" spans="2:9" ht="12.75">
      <c r="B53" t="s">
        <v>686</v>
      </c>
      <c r="I53">
        <v>1978.56</v>
      </c>
    </row>
    <row r="54" spans="2:9" ht="12.75">
      <c r="B54" t="s">
        <v>687</v>
      </c>
      <c r="I54">
        <v>2702.84</v>
      </c>
    </row>
    <row r="55" spans="2:9" ht="12.75">
      <c r="B55" t="s">
        <v>688</v>
      </c>
      <c r="I55">
        <v>2668.56</v>
      </c>
    </row>
    <row r="56" spans="2:9" ht="12.75">
      <c r="B56" t="s">
        <v>689</v>
      </c>
      <c r="I56">
        <v>1668.56</v>
      </c>
    </row>
    <row r="57" spans="2:9" ht="12.75">
      <c r="B57" t="s">
        <v>690</v>
      </c>
      <c r="I57">
        <v>2251.42</v>
      </c>
    </row>
    <row r="58" spans="2:9" ht="12.75">
      <c r="B58" t="s">
        <v>691</v>
      </c>
      <c r="I58">
        <v>148.3</v>
      </c>
    </row>
    <row r="59" spans="2:9" ht="12.75">
      <c r="B59" t="s">
        <v>692</v>
      </c>
      <c r="I59">
        <v>417.14</v>
      </c>
    </row>
    <row r="60" spans="2:9" ht="12.75">
      <c r="B60" t="s">
        <v>1048</v>
      </c>
      <c r="I60">
        <v>417.14</v>
      </c>
    </row>
    <row r="61" spans="2:9" ht="12.75">
      <c r="B61" t="s">
        <v>693</v>
      </c>
      <c r="I61">
        <v>1251.42</v>
      </c>
    </row>
    <row r="62" spans="2:9" ht="12.75">
      <c r="B62" t="s">
        <v>284</v>
      </c>
      <c r="I62">
        <v>1007.07</v>
      </c>
    </row>
    <row r="63" spans="2:9" ht="12.75">
      <c r="B63" t="s">
        <v>143</v>
      </c>
      <c r="I63">
        <v>4245.93</v>
      </c>
    </row>
    <row r="64" spans="2:9" ht="12.75">
      <c r="B64" t="s">
        <v>694</v>
      </c>
      <c r="I64">
        <v>4873.4</v>
      </c>
    </row>
    <row r="65" spans="2:9" ht="12.75">
      <c r="B65" t="s">
        <v>264</v>
      </c>
      <c r="I65">
        <v>6797.51</v>
      </c>
    </row>
    <row r="66" spans="2:9" ht="12.75">
      <c r="B66" t="s">
        <v>1035</v>
      </c>
      <c r="I66">
        <v>1397.23</v>
      </c>
    </row>
    <row r="67" spans="2:9" ht="12.75">
      <c r="B67" t="s">
        <v>695</v>
      </c>
      <c r="I67">
        <v>417.14</v>
      </c>
    </row>
    <row r="68" spans="2:9" ht="12.75">
      <c r="B68" t="s">
        <v>1048</v>
      </c>
      <c r="I68">
        <v>801.45</v>
      </c>
    </row>
    <row r="69" spans="2:9" ht="12.75">
      <c r="B69" t="s">
        <v>696</v>
      </c>
      <c r="I69">
        <v>26284.58</v>
      </c>
    </row>
    <row r="70" spans="2:9" ht="12.75">
      <c r="B70" t="s">
        <v>697</v>
      </c>
      <c r="I70">
        <v>858.46</v>
      </c>
    </row>
    <row r="71" spans="2:9" ht="12.75">
      <c r="B71" t="s">
        <v>9</v>
      </c>
      <c r="I71">
        <v>318.57</v>
      </c>
    </row>
    <row r="72" spans="2:9" ht="12.75">
      <c r="B72" t="s">
        <v>698</v>
      </c>
      <c r="I72">
        <v>1251.84</v>
      </c>
    </row>
    <row r="73" spans="2:9" ht="12.75">
      <c r="B73" t="s">
        <v>1048</v>
      </c>
      <c r="I73">
        <v>469.36</v>
      </c>
    </row>
    <row r="74" spans="2:9" ht="12.75">
      <c r="B74" t="s">
        <v>48</v>
      </c>
      <c r="I74">
        <v>603.42</v>
      </c>
    </row>
    <row r="75" spans="2:9" ht="12.75">
      <c r="B75" t="s">
        <v>1090</v>
      </c>
      <c r="I75">
        <v>1890.12</v>
      </c>
    </row>
    <row r="77" spans="2:9" ht="12.75">
      <c r="B77" t="s">
        <v>941</v>
      </c>
      <c r="I77" s="20">
        <f>I27+I29-I31</f>
        <v>-37840.76999999999</v>
      </c>
    </row>
    <row r="79" ht="12.75">
      <c r="C79" t="s">
        <v>198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56"/>
  <sheetViews>
    <sheetView workbookViewId="0" topLeftCell="A33">
      <selection activeCell="K61" sqref="K61"/>
    </sheetView>
  </sheetViews>
  <sheetFormatPr defaultColWidth="9.140625" defaultRowHeight="12.75"/>
  <sheetData>
    <row r="1" ht="12.75">
      <c r="D1" s="1" t="s">
        <v>884</v>
      </c>
    </row>
    <row r="2" ht="12.75">
      <c r="D2" s="1" t="s">
        <v>939</v>
      </c>
    </row>
    <row r="3" ht="12.75">
      <c r="D3" s="1" t="s">
        <v>1025</v>
      </c>
    </row>
    <row r="4" ht="12.75">
      <c r="D4" s="1" t="s">
        <v>886</v>
      </c>
    </row>
    <row r="5" spans="2:9" ht="12.75">
      <c r="B5" t="s">
        <v>894</v>
      </c>
      <c r="I5" s="2">
        <v>89997.5</v>
      </c>
    </row>
    <row r="6" spans="2:3" ht="12.75">
      <c r="B6" s="2" t="s">
        <v>887</v>
      </c>
      <c r="C6" s="2"/>
    </row>
    <row r="7" spans="2:9" ht="12.75">
      <c r="B7" t="s">
        <v>888</v>
      </c>
      <c r="I7">
        <v>35258.68</v>
      </c>
    </row>
    <row r="8" spans="2:9" ht="12.75">
      <c r="B8" t="s">
        <v>946</v>
      </c>
      <c r="I8">
        <v>70837.32</v>
      </c>
    </row>
    <row r="9" spans="2:9" ht="12.75">
      <c r="B9" t="s">
        <v>947</v>
      </c>
      <c r="I9">
        <v>14085.4</v>
      </c>
    </row>
    <row r="10" spans="2:9" ht="12.75">
      <c r="B10" t="s">
        <v>889</v>
      </c>
      <c r="I10">
        <v>1307.52</v>
      </c>
    </row>
    <row r="11" spans="2:9" ht="12.75">
      <c r="B11" t="s">
        <v>890</v>
      </c>
      <c r="I11">
        <v>410305.17</v>
      </c>
    </row>
    <row r="12" spans="2:9" ht="12.75">
      <c r="B12" t="s">
        <v>949</v>
      </c>
      <c r="I12">
        <v>97142.64</v>
      </c>
    </row>
    <row r="13" spans="2:9" ht="12.75">
      <c r="B13" t="s">
        <v>891</v>
      </c>
      <c r="I13">
        <v>186192.5</v>
      </c>
    </row>
    <row r="14" spans="2:9" ht="12.75">
      <c r="B14" s="2" t="s">
        <v>892</v>
      </c>
      <c r="I14" s="2">
        <f>SUM(I7:I13)</f>
        <v>815129.23</v>
      </c>
    </row>
    <row r="15" spans="2:9" ht="12.75">
      <c r="B15" t="s">
        <v>893</v>
      </c>
      <c r="I15">
        <v>844570.82</v>
      </c>
    </row>
    <row r="17" spans="2:9" ht="12.75">
      <c r="B17" t="s">
        <v>942</v>
      </c>
      <c r="I17" s="2">
        <f>I5+I14-I15</f>
        <v>60555.91000000003</v>
      </c>
    </row>
    <row r="19" spans="2:4" ht="12.75">
      <c r="B19" s="2" t="s">
        <v>895</v>
      </c>
      <c r="C19" s="2"/>
      <c r="D19" s="2"/>
    </row>
    <row r="20" spans="2:4" ht="12.75">
      <c r="B20" s="2"/>
      <c r="C20" s="2"/>
      <c r="D20" s="2"/>
    </row>
    <row r="21" spans="2:9" ht="12.75">
      <c r="B21" s="2" t="s">
        <v>943</v>
      </c>
      <c r="C21" s="2"/>
      <c r="D21" s="2"/>
      <c r="I21">
        <v>43306.72</v>
      </c>
    </row>
    <row r="23" spans="2:9" ht="12.75">
      <c r="B23" s="2" t="s">
        <v>897</v>
      </c>
      <c r="I23" s="2">
        <f>I13</f>
        <v>186192.5</v>
      </c>
    </row>
    <row r="25" spans="2:9" ht="12.75">
      <c r="B25" s="2" t="s">
        <v>898</v>
      </c>
      <c r="I25" s="2">
        <f>SUM(I27:I39)</f>
        <v>176246.6</v>
      </c>
    </row>
    <row r="26" ht="12.75">
      <c r="B26" s="2" t="s">
        <v>899</v>
      </c>
    </row>
    <row r="27" spans="2:9" ht="12.75">
      <c r="B27" t="s">
        <v>900</v>
      </c>
      <c r="I27">
        <v>28898.24</v>
      </c>
    </row>
    <row r="28" spans="2:9" ht="12.75">
      <c r="B28" t="s">
        <v>901</v>
      </c>
      <c r="I28">
        <v>5364.54</v>
      </c>
    </row>
    <row r="29" spans="2:9" ht="12.75">
      <c r="B29" t="s">
        <v>902</v>
      </c>
      <c r="I29">
        <v>27780.63</v>
      </c>
    </row>
    <row r="30" spans="2:9" ht="12.75">
      <c r="B30" t="s">
        <v>903</v>
      </c>
      <c r="I30">
        <v>16604.52</v>
      </c>
    </row>
    <row r="31" spans="2:9" ht="12.75">
      <c r="B31" t="s">
        <v>904</v>
      </c>
      <c r="I31">
        <v>864.11</v>
      </c>
    </row>
    <row r="32" spans="2:9" ht="12.75">
      <c r="B32" t="s">
        <v>905</v>
      </c>
      <c r="I32">
        <v>16125.54</v>
      </c>
    </row>
    <row r="33" spans="2:9" ht="12.75">
      <c r="B33" t="s">
        <v>906</v>
      </c>
      <c r="I33">
        <v>3991.47</v>
      </c>
    </row>
    <row r="34" spans="2:9" ht="12.75">
      <c r="B34" t="s">
        <v>907</v>
      </c>
      <c r="I34">
        <v>27461.31</v>
      </c>
    </row>
    <row r="35" ht="12.75">
      <c r="B35" t="s">
        <v>908</v>
      </c>
    </row>
    <row r="36" ht="12.75">
      <c r="B36" t="s">
        <v>909</v>
      </c>
    </row>
    <row r="37" ht="12.75">
      <c r="B37" t="s">
        <v>934</v>
      </c>
    </row>
    <row r="38" ht="12.75">
      <c r="B38" t="s">
        <v>935</v>
      </c>
    </row>
    <row r="39" spans="2:9" ht="12.75">
      <c r="B39" t="s">
        <v>899</v>
      </c>
      <c r="I39">
        <f>SUM(I40:I54)</f>
        <v>49156.24</v>
      </c>
    </row>
    <row r="40" spans="2:9" ht="12.75">
      <c r="B40" t="s">
        <v>1032</v>
      </c>
      <c r="I40">
        <v>950</v>
      </c>
    </row>
    <row r="41" spans="2:9" ht="12.75">
      <c r="B41" t="s">
        <v>1037</v>
      </c>
      <c r="I41">
        <v>667.42</v>
      </c>
    </row>
    <row r="42" spans="2:9" ht="12.75">
      <c r="B42" t="s">
        <v>1037</v>
      </c>
      <c r="I42">
        <v>834.28</v>
      </c>
    </row>
    <row r="43" spans="2:9" ht="12.75">
      <c r="B43" t="s">
        <v>1112</v>
      </c>
      <c r="I43">
        <v>228.57</v>
      </c>
    </row>
    <row r="44" spans="2:9" ht="12.75">
      <c r="B44" t="s">
        <v>1113</v>
      </c>
      <c r="I44">
        <v>1260.08</v>
      </c>
    </row>
    <row r="45" spans="2:9" ht="12.75">
      <c r="B45" t="s">
        <v>1043</v>
      </c>
      <c r="I45">
        <v>35307.21</v>
      </c>
    </row>
    <row r="46" spans="2:9" ht="12.75">
      <c r="B46" t="s">
        <v>1044</v>
      </c>
      <c r="I46">
        <v>166.86</v>
      </c>
    </row>
    <row r="47" spans="2:9" ht="12.75">
      <c r="B47" t="s">
        <v>562</v>
      </c>
      <c r="I47">
        <v>1890.12</v>
      </c>
    </row>
    <row r="48" spans="2:9" ht="12.75">
      <c r="B48" t="s">
        <v>1114</v>
      </c>
      <c r="I48">
        <v>1890.12</v>
      </c>
    </row>
    <row r="49" spans="2:9" ht="12.75">
      <c r="B49" t="s">
        <v>1049</v>
      </c>
      <c r="I49">
        <v>417.14</v>
      </c>
    </row>
    <row r="50" spans="2:9" ht="12.75">
      <c r="B50" t="s">
        <v>1115</v>
      </c>
      <c r="I50">
        <v>1993.36</v>
      </c>
    </row>
    <row r="51" spans="2:9" ht="12.75">
      <c r="B51" t="s">
        <v>1053</v>
      </c>
      <c r="I51">
        <v>333.71</v>
      </c>
    </row>
    <row r="52" spans="2:9" ht="12.75">
      <c r="B52" t="s">
        <v>1116</v>
      </c>
      <c r="I52">
        <v>208.57</v>
      </c>
    </row>
    <row r="53" spans="2:9" ht="12.75">
      <c r="B53" t="s">
        <v>1038</v>
      </c>
      <c r="I53">
        <v>2383.09</v>
      </c>
    </row>
    <row r="54" spans="2:9" ht="12.75">
      <c r="B54" t="s">
        <v>1117</v>
      </c>
      <c r="I54">
        <v>625.71</v>
      </c>
    </row>
    <row r="55" spans="2:9" ht="12.75">
      <c r="B55" s="20" t="s">
        <v>941</v>
      </c>
      <c r="C55" s="20"/>
      <c r="D55" s="20"/>
      <c r="E55" s="20"/>
      <c r="F55" s="20"/>
      <c r="G55" s="20"/>
      <c r="H55" s="20"/>
      <c r="I55" s="20">
        <f>I21+I23-I25</f>
        <v>53252.619999999995</v>
      </c>
    </row>
    <row r="56" ht="12.75">
      <c r="C56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I71"/>
  <sheetViews>
    <sheetView workbookViewId="0" topLeftCell="A59">
      <selection activeCell="L76" sqref="L76"/>
    </sheetView>
  </sheetViews>
  <sheetFormatPr defaultColWidth="9.140625" defaultRowHeight="12.75"/>
  <cols>
    <col min="9" max="9" width="11.28125" style="0" customWidth="1"/>
  </cols>
  <sheetData>
    <row r="2" ht="12.75">
      <c r="D2" s="1" t="s">
        <v>884</v>
      </c>
    </row>
    <row r="3" ht="12.75">
      <c r="D3" s="1" t="s">
        <v>939</v>
      </c>
    </row>
    <row r="4" ht="12.75">
      <c r="D4" s="1" t="s">
        <v>965</v>
      </c>
    </row>
    <row r="5" ht="12.75">
      <c r="D5" s="1" t="s">
        <v>886</v>
      </c>
    </row>
    <row r="6" spans="2:9" ht="12.75">
      <c r="B6" t="s">
        <v>894</v>
      </c>
      <c r="I6" s="2">
        <v>300639.79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123867.55</v>
      </c>
    </row>
    <row r="11" spans="2:9" ht="12.75">
      <c r="B11" t="s">
        <v>946</v>
      </c>
      <c r="I11">
        <v>246766.11</v>
      </c>
    </row>
    <row r="12" spans="2:9" ht="12.75">
      <c r="B12" t="s">
        <v>947</v>
      </c>
      <c r="I12">
        <v>76133.12</v>
      </c>
    </row>
    <row r="13" spans="2:9" ht="12.75">
      <c r="B13" t="s">
        <v>889</v>
      </c>
      <c r="I13">
        <v>2981.88</v>
      </c>
    </row>
    <row r="14" spans="2:9" ht="12.75">
      <c r="B14" t="s">
        <v>890</v>
      </c>
      <c r="I14">
        <v>1362283.85</v>
      </c>
    </row>
    <row r="15" spans="2:9" ht="12.75">
      <c r="B15" t="s">
        <v>949</v>
      </c>
      <c r="I15">
        <v>286418.24</v>
      </c>
    </row>
    <row r="16" spans="2:9" ht="12.75">
      <c r="B16" t="s">
        <v>891</v>
      </c>
      <c r="I16">
        <v>612035.16</v>
      </c>
    </row>
    <row r="17" spans="2:9" ht="12.75">
      <c r="B17" s="2" t="s">
        <v>892</v>
      </c>
      <c r="I17" s="2">
        <f>SUM(I10:I16)</f>
        <v>2710485.91</v>
      </c>
    </row>
    <row r="18" spans="2:9" ht="12.75">
      <c r="B18" t="s">
        <v>893</v>
      </c>
      <c r="I18">
        <v>2707881.38</v>
      </c>
    </row>
    <row r="20" spans="2:9" ht="12.75">
      <c r="B20" t="s">
        <v>942</v>
      </c>
      <c r="I20" s="2">
        <f>I6+I17-I18</f>
        <v>303244.3200000003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164975.5</v>
      </c>
    </row>
    <row r="26" spans="2:9" ht="12.75">
      <c r="B26" s="2" t="s">
        <v>897</v>
      </c>
      <c r="I26" s="2">
        <f>I16</f>
        <v>612035.16</v>
      </c>
    </row>
    <row r="28" spans="2:9" ht="12.75">
      <c r="B28" s="2" t="s">
        <v>898</v>
      </c>
      <c r="I28" s="2">
        <f>SUM(I30:I41)</f>
        <v>456890.75999999995</v>
      </c>
    </row>
    <row r="29" ht="12.75">
      <c r="B29" s="2" t="s">
        <v>899</v>
      </c>
    </row>
    <row r="30" spans="2:9" ht="12.75">
      <c r="B30" t="s">
        <v>900</v>
      </c>
      <c r="I30">
        <v>96520.86</v>
      </c>
    </row>
    <row r="31" spans="2:9" ht="12.75">
      <c r="B31" t="s">
        <v>901</v>
      </c>
      <c r="I31">
        <v>17917.68</v>
      </c>
    </row>
    <row r="32" spans="2:9" ht="12.75">
      <c r="B32" t="s">
        <v>902</v>
      </c>
      <c r="I32">
        <v>92788.01</v>
      </c>
    </row>
    <row r="33" spans="2:9" ht="12.75">
      <c r="B33" t="s">
        <v>903</v>
      </c>
      <c r="I33">
        <v>55459.5</v>
      </c>
    </row>
    <row r="34" spans="2:9" ht="12.75">
      <c r="B34" t="s">
        <v>904</v>
      </c>
      <c r="I34">
        <v>1949.05</v>
      </c>
    </row>
    <row r="35" spans="2:9" ht="12.75">
      <c r="B35" t="s">
        <v>905</v>
      </c>
      <c r="I35">
        <v>53859.7</v>
      </c>
    </row>
    <row r="36" spans="2:9" ht="12.75">
      <c r="B36" t="s">
        <v>906</v>
      </c>
      <c r="I36">
        <v>13331.61</v>
      </c>
    </row>
    <row r="37" spans="2:9" ht="12.75">
      <c r="B37" t="s">
        <v>907</v>
      </c>
      <c r="I37">
        <v>91721.48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SUM(I43:I68)</f>
        <v>33342.86999999999</v>
      </c>
    </row>
    <row r="42" ht="12.75">
      <c r="B42" t="s">
        <v>899</v>
      </c>
    </row>
    <row r="43" spans="2:9" ht="12.75">
      <c r="B43" t="s">
        <v>1032</v>
      </c>
      <c r="I43">
        <v>2620</v>
      </c>
    </row>
    <row r="44" spans="2:9" ht="12.75">
      <c r="B44" t="s">
        <v>699</v>
      </c>
      <c r="I44">
        <v>417.14</v>
      </c>
    </row>
    <row r="45" spans="2:9" ht="12.75">
      <c r="B45" t="s">
        <v>150</v>
      </c>
      <c r="I45">
        <v>208.57</v>
      </c>
    </row>
    <row r="46" spans="2:9" ht="12.75">
      <c r="B46" t="s">
        <v>1038</v>
      </c>
      <c r="I46">
        <v>8856.79</v>
      </c>
    </row>
    <row r="47" spans="2:9" ht="12.75">
      <c r="B47" t="s">
        <v>700</v>
      </c>
      <c r="I47">
        <v>2490.12</v>
      </c>
    </row>
    <row r="48" spans="2:9" ht="12.75">
      <c r="B48" t="s">
        <v>701</v>
      </c>
      <c r="I48">
        <v>769.14</v>
      </c>
    </row>
    <row r="49" spans="2:9" ht="12.75">
      <c r="B49" t="s">
        <v>702</v>
      </c>
      <c r="I49">
        <v>517.14</v>
      </c>
    </row>
    <row r="50" spans="2:9" ht="12.75">
      <c r="B50" t="s">
        <v>703</v>
      </c>
      <c r="I50">
        <v>1718.56</v>
      </c>
    </row>
    <row r="51" spans="2:9" ht="12.75">
      <c r="B51" t="s">
        <v>704</v>
      </c>
      <c r="I51">
        <v>229.43</v>
      </c>
    </row>
    <row r="52" spans="2:9" ht="12.75">
      <c r="B52" t="s">
        <v>705</v>
      </c>
      <c r="I52">
        <v>417.14</v>
      </c>
    </row>
    <row r="53" spans="2:9" ht="12.75">
      <c r="B53" t="s">
        <v>705</v>
      </c>
      <c r="I53">
        <v>625.71</v>
      </c>
    </row>
    <row r="54" spans="2:9" ht="12.75">
      <c r="B54" t="s">
        <v>1048</v>
      </c>
      <c r="I54">
        <v>890</v>
      </c>
    </row>
    <row r="55" spans="2:9" ht="12.75">
      <c r="B55" t="s">
        <v>1048</v>
      </c>
      <c r="I55">
        <v>1715.64</v>
      </c>
    </row>
    <row r="56" spans="2:9" ht="12.75">
      <c r="B56" t="s">
        <v>706</v>
      </c>
      <c r="I56">
        <v>1793.28</v>
      </c>
    </row>
    <row r="57" spans="2:9" ht="12.75">
      <c r="B57" t="s">
        <v>1048</v>
      </c>
      <c r="I57">
        <v>767.14</v>
      </c>
    </row>
    <row r="58" spans="2:9" ht="12.75">
      <c r="B58" t="s">
        <v>707</v>
      </c>
      <c r="I58" s="5">
        <v>1445.71</v>
      </c>
    </row>
    <row r="59" spans="2:9" ht="12.75">
      <c r="B59" t="s">
        <v>708</v>
      </c>
      <c r="I59">
        <v>617.14</v>
      </c>
    </row>
    <row r="60" spans="2:9" ht="12.75">
      <c r="B60" t="s">
        <v>709</v>
      </c>
      <c r="I60">
        <v>614.14</v>
      </c>
    </row>
    <row r="61" spans="2:9" ht="12.75">
      <c r="B61" t="s">
        <v>1048</v>
      </c>
      <c r="I61">
        <v>1434.28</v>
      </c>
    </row>
    <row r="62" spans="2:9" ht="12.75">
      <c r="B62" t="s">
        <v>26</v>
      </c>
      <c r="I62">
        <v>417.14</v>
      </c>
    </row>
    <row r="63" spans="2:9" ht="12.75">
      <c r="B63" t="s">
        <v>621</v>
      </c>
      <c r="I63">
        <v>417.14</v>
      </c>
    </row>
    <row r="64" spans="2:9" ht="12.75">
      <c r="B64" t="s">
        <v>46</v>
      </c>
      <c r="I64">
        <v>467.14</v>
      </c>
    </row>
    <row r="65" spans="2:9" ht="12.75">
      <c r="B65" t="s">
        <v>1048</v>
      </c>
      <c r="I65">
        <v>835.14</v>
      </c>
    </row>
    <row r="66" spans="2:9" ht="12.75">
      <c r="B66" t="s">
        <v>16</v>
      </c>
      <c r="I66">
        <v>229.51</v>
      </c>
    </row>
    <row r="67" spans="2:9" ht="12.75">
      <c r="B67" t="s">
        <v>1091</v>
      </c>
      <c r="I67">
        <v>2829.73</v>
      </c>
    </row>
    <row r="69" spans="2:9" ht="12.75">
      <c r="B69" t="s">
        <v>936</v>
      </c>
      <c r="I69" s="20">
        <f>I24+I26-I28</f>
        <v>320119.9000000001</v>
      </c>
    </row>
    <row r="71" ht="12.75">
      <c r="C71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I112"/>
  <sheetViews>
    <sheetView workbookViewId="0" topLeftCell="A97">
      <selection activeCell="K121" sqref="K121"/>
    </sheetView>
  </sheetViews>
  <sheetFormatPr defaultColWidth="9.140625" defaultRowHeight="12.75"/>
  <sheetData>
    <row r="1" ht="12.75">
      <c r="D1" s="1" t="s">
        <v>884</v>
      </c>
    </row>
    <row r="2" ht="12.75">
      <c r="D2" s="1" t="s">
        <v>939</v>
      </c>
    </row>
    <row r="3" ht="12.75">
      <c r="D3" s="1" t="s">
        <v>964</v>
      </c>
    </row>
    <row r="4" ht="12.75">
      <c r="D4" s="1" t="s">
        <v>886</v>
      </c>
    </row>
    <row r="5" spans="2:9" ht="12.75">
      <c r="B5" t="s">
        <v>894</v>
      </c>
      <c r="I5" s="2">
        <v>217291.7</v>
      </c>
    </row>
    <row r="7" spans="2:3" ht="12.75">
      <c r="B7" s="2" t="s">
        <v>887</v>
      </c>
      <c r="C7" s="2"/>
    </row>
    <row r="9" spans="2:9" ht="12.75">
      <c r="B9" t="s">
        <v>888</v>
      </c>
      <c r="I9">
        <v>135235.11</v>
      </c>
    </row>
    <row r="10" spans="2:9" ht="12.75">
      <c r="B10" t="s">
        <v>946</v>
      </c>
      <c r="I10">
        <v>269467.76</v>
      </c>
    </row>
    <row r="11" spans="2:9" ht="12.75">
      <c r="B11" t="s">
        <v>947</v>
      </c>
      <c r="I11">
        <v>98038.35</v>
      </c>
    </row>
    <row r="12" spans="2:9" ht="12.75">
      <c r="B12" t="s">
        <v>889</v>
      </c>
      <c r="I12">
        <v>443.52</v>
      </c>
    </row>
    <row r="13" spans="2:9" ht="12.75">
      <c r="B13" t="s">
        <v>890</v>
      </c>
      <c r="I13">
        <v>1749379.79</v>
      </c>
    </row>
    <row r="14" spans="2:9" ht="12.75">
      <c r="B14" t="s">
        <v>949</v>
      </c>
      <c r="I14">
        <v>338959.51</v>
      </c>
    </row>
    <row r="15" spans="2:9" ht="12.75">
      <c r="B15" t="s">
        <v>891</v>
      </c>
      <c r="I15">
        <v>783254.21</v>
      </c>
    </row>
    <row r="16" spans="2:9" ht="12.75">
      <c r="B16" t="s">
        <v>952</v>
      </c>
      <c r="I16">
        <v>4465.4</v>
      </c>
    </row>
    <row r="17" spans="2:9" ht="12.75">
      <c r="B17" s="2" t="s">
        <v>892</v>
      </c>
      <c r="I17" s="2">
        <f>SUM(I9:I16)</f>
        <v>3379243.65</v>
      </c>
    </row>
    <row r="18" spans="2:9" ht="12.75">
      <c r="B18" t="s">
        <v>893</v>
      </c>
      <c r="I18">
        <v>3311959.14</v>
      </c>
    </row>
    <row r="20" spans="2:9" ht="12.75">
      <c r="B20" t="s">
        <v>942</v>
      </c>
      <c r="I20" s="2">
        <f>I5+I17-I18</f>
        <v>284576.20999999996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225183.8</v>
      </c>
    </row>
    <row r="26" spans="2:9" ht="12.75">
      <c r="B26" s="2" t="s">
        <v>680</v>
      </c>
      <c r="I26" s="2">
        <f>I15+I16</f>
        <v>787719.61</v>
      </c>
    </row>
    <row r="28" spans="2:9" ht="12.75">
      <c r="B28" s="2" t="s">
        <v>898</v>
      </c>
      <c r="I28" s="2">
        <f>SUM(I30:I41)</f>
        <v>764040.45</v>
      </c>
    </row>
    <row r="29" ht="12.75">
      <c r="B29" s="2" t="s">
        <v>899</v>
      </c>
    </row>
    <row r="30" spans="2:9" ht="12.75">
      <c r="B30" t="s">
        <v>900</v>
      </c>
      <c r="I30">
        <v>123442.14</v>
      </c>
    </row>
    <row r="31" spans="2:9" ht="12.75">
      <c r="B31" t="s">
        <v>901</v>
      </c>
      <c r="I31">
        <v>22915.22</v>
      </c>
    </row>
    <row r="32" spans="2:9" ht="12.75">
      <c r="B32" t="s">
        <v>902</v>
      </c>
      <c r="I32">
        <v>118668.14</v>
      </c>
    </row>
    <row r="33" spans="2:9" ht="12.75">
      <c r="B33" t="s">
        <v>903</v>
      </c>
      <c r="I33">
        <v>70928.08</v>
      </c>
    </row>
    <row r="34" spans="2:9" ht="12.75">
      <c r="B34" t="s">
        <v>904</v>
      </c>
      <c r="I34">
        <v>2159</v>
      </c>
    </row>
    <row r="35" spans="2:9" ht="12.75">
      <c r="B35" t="s">
        <v>905</v>
      </c>
      <c r="I35">
        <v>68882.08</v>
      </c>
    </row>
    <row r="36" spans="2:9" ht="12.75">
      <c r="B36" t="s">
        <v>906</v>
      </c>
      <c r="I36">
        <v>17050.02</v>
      </c>
    </row>
    <row r="37" spans="2:9" ht="12.75">
      <c r="B37" t="s">
        <v>907</v>
      </c>
      <c r="I37">
        <v>117304.14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SUM(I43:I109)</f>
        <v>222691.62999999995</v>
      </c>
    </row>
    <row r="42" ht="12.75">
      <c r="B42" t="s">
        <v>899</v>
      </c>
    </row>
    <row r="43" spans="2:9" ht="12.75">
      <c r="B43" t="s">
        <v>1032</v>
      </c>
      <c r="I43">
        <v>4000</v>
      </c>
    </row>
    <row r="44" spans="2:9" ht="12.75">
      <c r="B44" t="s">
        <v>471</v>
      </c>
      <c r="I44">
        <v>3415.12</v>
      </c>
    </row>
    <row r="45" spans="2:9" ht="12.75">
      <c r="B45" t="s">
        <v>1037</v>
      </c>
      <c r="I45">
        <v>667.24</v>
      </c>
    </row>
    <row r="46" spans="2:9" ht="12.75">
      <c r="B46" t="s">
        <v>388</v>
      </c>
      <c r="I46">
        <v>1668.56</v>
      </c>
    </row>
    <row r="47" spans="2:9" ht="12.75">
      <c r="B47" t="s">
        <v>710</v>
      </c>
      <c r="I47">
        <v>417.14</v>
      </c>
    </row>
    <row r="48" spans="2:9" ht="12.75">
      <c r="B48" t="s">
        <v>711</v>
      </c>
      <c r="I48">
        <v>513.19</v>
      </c>
    </row>
    <row r="49" spans="2:9" ht="12.75">
      <c r="B49" t="s">
        <v>712</v>
      </c>
      <c r="I49">
        <v>417.14</v>
      </c>
    </row>
    <row r="50" spans="2:9" ht="12.75">
      <c r="B50" t="s">
        <v>1038</v>
      </c>
      <c r="I50">
        <v>7325.4</v>
      </c>
    </row>
    <row r="51" spans="2:9" ht="12.75">
      <c r="B51" t="s">
        <v>713</v>
      </c>
      <c r="I51">
        <v>1668.56</v>
      </c>
    </row>
    <row r="52" spans="2:9" ht="12.75">
      <c r="B52" t="s">
        <v>521</v>
      </c>
      <c r="I52">
        <v>1668.56</v>
      </c>
    </row>
    <row r="53" spans="2:9" ht="12.75">
      <c r="B53" t="s">
        <v>1065</v>
      </c>
      <c r="I53">
        <v>2765.64</v>
      </c>
    </row>
    <row r="54" spans="2:9" ht="12.75">
      <c r="B54" t="s">
        <v>217</v>
      </c>
      <c r="I54">
        <v>1055.84</v>
      </c>
    </row>
    <row r="55" spans="2:9" ht="12.75">
      <c r="B55" t="s">
        <v>714</v>
      </c>
      <c r="I55">
        <v>2640.12</v>
      </c>
    </row>
    <row r="56" spans="2:9" ht="12.75">
      <c r="B56" t="s">
        <v>1044</v>
      </c>
      <c r="I56">
        <v>166.86</v>
      </c>
    </row>
    <row r="57" spans="2:9" ht="12.75">
      <c r="B57" t="s">
        <v>1044</v>
      </c>
      <c r="I57">
        <v>166.86</v>
      </c>
    </row>
    <row r="58" spans="2:9" ht="12.75">
      <c r="B58" t="s">
        <v>715</v>
      </c>
      <c r="I58">
        <v>2000.03</v>
      </c>
    </row>
    <row r="59" spans="2:9" ht="12.75">
      <c r="B59" t="s">
        <v>716</v>
      </c>
      <c r="I59">
        <v>1890.12</v>
      </c>
    </row>
    <row r="60" spans="2:9" ht="12.75">
      <c r="B60" t="s">
        <v>717</v>
      </c>
      <c r="I60">
        <v>849.29</v>
      </c>
    </row>
    <row r="61" spans="2:9" ht="12.75">
      <c r="B61" t="s">
        <v>718</v>
      </c>
      <c r="I61">
        <v>834.28</v>
      </c>
    </row>
    <row r="62" spans="2:9" ht="12.75">
      <c r="B62" t="s">
        <v>719</v>
      </c>
      <c r="I62">
        <v>3780.24</v>
      </c>
    </row>
    <row r="63" spans="2:9" ht="12.75">
      <c r="B63" t="s">
        <v>132</v>
      </c>
      <c r="I63">
        <v>1234.28</v>
      </c>
    </row>
    <row r="64" spans="2:9" ht="12.75">
      <c r="B64" t="s">
        <v>720</v>
      </c>
      <c r="I64">
        <v>417.14</v>
      </c>
    </row>
    <row r="65" spans="2:9" ht="12.75">
      <c r="B65" t="s">
        <v>721</v>
      </c>
      <c r="I65">
        <v>597.14</v>
      </c>
    </row>
    <row r="66" spans="2:9" ht="12.75">
      <c r="B66" t="s">
        <v>722</v>
      </c>
      <c r="I66">
        <v>834.28</v>
      </c>
    </row>
    <row r="67" spans="2:9" ht="12.75">
      <c r="B67" t="s">
        <v>723</v>
      </c>
      <c r="I67">
        <v>2682.56</v>
      </c>
    </row>
    <row r="68" spans="2:9" ht="12.75">
      <c r="B68" t="s">
        <v>724</v>
      </c>
      <c r="I68">
        <v>5448.8</v>
      </c>
    </row>
    <row r="69" spans="2:9" ht="12.75">
      <c r="B69" t="s">
        <v>118</v>
      </c>
      <c r="I69">
        <v>3780.24</v>
      </c>
    </row>
    <row r="70" spans="2:9" ht="12.75">
      <c r="B70" t="s">
        <v>725</v>
      </c>
      <c r="I70">
        <v>208.57</v>
      </c>
    </row>
    <row r="71" spans="2:9" ht="12.75">
      <c r="B71" t="s">
        <v>726</v>
      </c>
      <c r="I71">
        <v>208.57</v>
      </c>
    </row>
    <row r="72" spans="2:9" ht="12.75">
      <c r="B72" t="s">
        <v>727</v>
      </c>
      <c r="I72">
        <v>1671.42</v>
      </c>
    </row>
    <row r="73" spans="2:9" ht="12.75">
      <c r="B73" t="s">
        <v>728</v>
      </c>
      <c r="I73">
        <v>2250.56</v>
      </c>
    </row>
    <row r="74" spans="2:9" ht="12.75">
      <c r="B74" t="s">
        <v>729</v>
      </c>
      <c r="I74">
        <v>2250.56</v>
      </c>
    </row>
    <row r="75" spans="2:9" ht="12.75">
      <c r="B75" t="s">
        <v>721</v>
      </c>
      <c r="I75">
        <v>208.57</v>
      </c>
    </row>
    <row r="76" spans="2:9" ht="12.75">
      <c r="B76" t="s">
        <v>730</v>
      </c>
      <c r="I76">
        <v>625.71</v>
      </c>
    </row>
    <row r="77" spans="2:9" ht="12.75">
      <c r="B77" t="s">
        <v>731</v>
      </c>
      <c r="I77">
        <v>6668.56</v>
      </c>
    </row>
    <row r="78" spans="2:9" ht="12.75">
      <c r="B78" t="s">
        <v>731</v>
      </c>
      <c r="I78">
        <v>2391.42</v>
      </c>
    </row>
    <row r="79" spans="2:9" ht="12.75">
      <c r="B79" t="s">
        <v>732</v>
      </c>
      <c r="I79">
        <v>3192.84</v>
      </c>
    </row>
    <row r="80" spans="2:9" ht="12.75">
      <c r="B80" t="s">
        <v>732</v>
      </c>
      <c r="I80">
        <v>2888.56</v>
      </c>
    </row>
    <row r="81" spans="2:9" ht="12.75">
      <c r="B81" t="s">
        <v>733</v>
      </c>
      <c r="I81">
        <v>1764.28</v>
      </c>
    </row>
    <row r="82" spans="2:9" ht="12.75">
      <c r="B82" t="s">
        <v>734</v>
      </c>
      <c r="I82">
        <v>33546.84</v>
      </c>
    </row>
    <row r="83" spans="2:9" ht="12.75">
      <c r="B83" t="s">
        <v>735</v>
      </c>
      <c r="I83">
        <v>467.14</v>
      </c>
    </row>
    <row r="84" spans="2:9" ht="12.75">
      <c r="B84" t="s">
        <v>736</v>
      </c>
      <c r="I84">
        <v>7649.14</v>
      </c>
    </row>
    <row r="85" spans="2:9" ht="12.75">
      <c r="B85" t="s">
        <v>737</v>
      </c>
      <c r="I85">
        <v>2334.28</v>
      </c>
    </row>
    <row r="86" spans="2:9" ht="12.75">
      <c r="B86" t="s">
        <v>1048</v>
      </c>
      <c r="I86">
        <v>1774.28</v>
      </c>
    </row>
    <row r="87" spans="2:9" ht="12.75">
      <c r="B87" t="s">
        <v>1048</v>
      </c>
      <c r="I87">
        <v>1357.14</v>
      </c>
    </row>
    <row r="88" spans="2:9" ht="12.75">
      <c r="B88" t="s">
        <v>1048</v>
      </c>
      <c r="I88">
        <v>1357.14</v>
      </c>
    </row>
    <row r="89" spans="2:9" ht="12.75">
      <c r="B89" t="s">
        <v>1048</v>
      </c>
      <c r="I89">
        <v>1317.14</v>
      </c>
    </row>
    <row r="90" spans="2:9" ht="12.75">
      <c r="B90" t="s">
        <v>738</v>
      </c>
      <c r="I90">
        <v>834.28</v>
      </c>
    </row>
    <row r="91" spans="2:9" ht="12.75">
      <c r="B91" t="s">
        <v>156</v>
      </c>
      <c r="I91">
        <v>2334.28</v>
      </c>
    </row>
    <row r="92" spans="2:9" ht="12.75">
      <c r="B92" t="s">
        <v>739</v>
      </c>
      <c r="I92">
        <v>208.57</v>
      </c>
    </row>
    <row r="93" spans="2:9" ht="12.75">
      <c r="B93" t="s">
        <v>277</v>
      </c>
      <c r="I93">
        <v>4712.24</v>
      </c>
    </row>
    <row r="94" spans="2:9" ht="12.75">
      <c r="B94" t="s">
        <v>379</v>
      </c>
      <c r="I94">
        <v>2249.36</v>
      </c>
    </row>
    <row r="95" spans="2:9" ht="12.75">
      <c r="B95" t="s">
        <v>1086</v>
      </c>
      <c r="I95">
        <v>1890.12</v>
      </c>
    </row>
    <row r="96" spans="2:9" ht="12.75">
      <c r="B96" t="s">
        <v>740</v>
      </c>
      <c r="I96">
        <v>4300.24</v>
      </c>
    </row>
    <row r="97" spans="2:9" ht="12.75">
      <c r="B97" t="s">
        <v>1095</v>
      </c>
      <c r="I97">
        <v>1890.12</v>
      </c>
    </row>
    <row r="98" spans="2:9" ht="12.75">
      <c r="B98" t="s">
        <v>619</v>
      </c>
      <c r="I98">
        <v>68970</v>
      </c>
    </row>
    <row r="99" spans="2:9" ht="12.75">
      <c r="B99" t="s">
        <v>1042</v>
      </c>
      <c r="I99">
        <v>3658.12</v>
      </c>
    </row>
    <row r="100" spans="2:9" ht="12.75">
      <c r="B100" t="s">
        <v>741</v>
      </c>
      <c r="I100">
        <v>670</v>
      </c>
    </row>
    <row r="101" spans="2:9" ht="12.75">
      <c r="B101" t="s">
        <v>100</v>
      </c>
      <c r="I101">
        <v>640.87</v>
      </c>
    </row>
    <row r="102" spans="2:9" ht="12.75">
      <c r="B102" t="s">
        <v>621</v>
      </c>
      <c r="I102">
        <v>417.14</v>
      </c>
    </row>
    <row r="103" spans="2:9" ht="12.75">
      <c r="B103" t="s">
        <v>742</v>
      </c>
      <c r="I103">
        <v>417.14</v>
      </c>
    </row>
    <row r="104" spans="2:9" ht="12.75">
      <c r="B104" t="s">
        <v>380</v>
      </c>
      <c r="I104">
        <v>834.28</v>
      </c>
    </row>
    <row r="105" spans="2:9" ht="12.75">
      <c r="B105" t="s">
        <v>1048</v>
      </c>
      <c r="I105">
        <v>649.93</v>
      </c>
    </row>
    <row r="106" spans="2:9" ht="12.75">
      <c r="B106" t="s">
        <v>16</v>
      </c>
      <c r="I106">
        <v>236.49</v>
      </c>
    </row>
    <row r="107" spans="2:9" ht="12.75">
      <c r="B107" t="s">
        <v>746</v>
      </c>
      <c r="I107">
        <v>472.53</v>
      </c>
    </row>
    <row r="108" spans="2:9" ht="12.75">
      <c r="B108" t="s">
        <v>747</v>
      </c>
      <c r="I108">
        <v>268.57</v>
      </c>
    </row>
    <row r="110" spans="2:9" ht="12.75">
      <c r="B110" t="s">
        <v>941</v>
      </c>
      <c r="I110" s="20">
        <f>I24+I26-I28</f>
        <v>248862.95999999996</v>
      </c>
    </row>
    <row r="112" ht="12.75">
      <c r="C112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I84"/>
  <sheetViews>
    <sheetView workbookViewId="0" topLeftCell="A65">
      <selection activeCell="P79" sqref="P79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963</v>
      </c>
    </row>
    <row r="5" ht="12.75">
      <c r="D5" s="1" t="s">
        <v>886</v>
      </c>
    </row>
    <row r="6" spans="2:9" ht="12.75">
      <c r="B6" t="s">
        <v>894</v>
      </c>
      <c r="I6" s="2">
        <v>256427.12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131333.69</v>
      </c>
    </row>
    <row r="11" spans="2:9" ht="12.75">
      <c r="B11" t="s">
        <v>946</v>
      </c>
      <c r="I11">
        <v>261894.85</v>
      </c>
    </row>
    <row r="12" spans="2:9" ht="12.75">
      <c r="B12" t="s">
        <v>947</v>
      </c>
      <c r="I12">
        <v>77731.51</v>
      </c>
    </row>
    <row r="13" spans="2:9" ht="12.75">
      <c r="B13" t="s">
        <v>889</v>
      </c>
      <c r="I13">
        <v>2617.19</v>
      </c>
    </row>
    <row r="14" spans="2:9" ht="12.75">
      <c r="B14" t="s">
        <v>890</v>
      </c>
      <c r="I14">
        <v>1751691.47</v>
      </c>
    </row>
    <row r="15" spans="2:9" ht="12.75">
      <c r="B15" t="s">
        <v>949</v>
      </c>
      <c r="I15">
        <v>339936.13</v>
      </c>
    </row>
    <row r="16" spans="2:9" ht="12.75">
      <c r="B16" t="s">
        <v>891</v>
      </c>
      <c r="I16">
        <v>783191.76</v>
      </c>
    </row>
    <row r="17" spans="2:9" ht="12.75">
      <c r="B17" s="2" t="s">
        <v>892</v>
      </c>
      <c r="I17" s="2">
        <f>SUM(I10:I16)</f>
        <v>3348396.5999999996</v>
      </c>
    </row>
    <row r="18" spans="2:9" ht="12.75">
      <c r="B18" t="s">
        <v>893</v>
      </c>
      <c r="I18">
        <v>3280717.24</v>
      </c>
    </row>
    <row r="20" spans="2:9" ht="12.75">
      <c r="B20" t="s">
        <v>942</v>
      </c>
      <c r="I20" s="2">
        <f>I6+I17-I18</f>
        <v>324106.4799999995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246264.2</v>
      </c>
    </row>
    <row r="26" spans="2:9" ht="12.75">
      <c r="B26" s="2" t="s">
        <v>897</v>
      </c>
      <c r="I26" s="2">
        <f>I16</f>
        <v>783191.76</v>
      </c>
    </row>
    <row r="28" spans="2:9" ht="12.75">
      <c r="B28" s="2" t="s">
        <v>898</v>
      </c>
      <c r="I28" s="2">
        <f>SUM(I30:I41)</f>
        <v>819723.6500000001</v>
      </c>
    </row>
    <row r="29" ht="12.75">
      <c r="B29" s="2" t="s">
        <v>899</v>
      </c>
    </row>
    <row r="30" spans="2:9" ht="12.75">
      <c r="B30" t="s">
        <v>900</v>
      </c>
      <c r="I30">
        <v>124537.27</v>
      </c>
    </row>
    <row r="31" spans="2:9" ht="12.75">
      <c r="B31" t="s">
        <v>901</v>
      </c>
      <c r="I31">
        <v>23118.52</v>
      </c>
    </row>
    <row r="32" spans="2:9" ht="12.75">
      <c r="B32" t="s">
        <v>902</v>
      </c>
      <c r="I32">
        <v>119720.91</v>
      </c>
    </row>
    <row r="33" spans="2:9" ht="12.75">
      <c r="B33" t="s">
        <v>903</v>
      </c>
      <c r="I33">
        <v>71557.32</v>
      </c>
    </row>
    <row r="34" spans="2:9" ht="12.75">
      <c r="B34" t="s">
        <v>904</v>
      </c>
      <c r="I34">
        <v>2003.28</v>
      </c>
    </row>
    <row r="35" spans="2:9" ht="12.75">
      <c r="B35" t="s">
        <v>905</v>
      </c>
      <c r="I35">
        <v>69493.17</v>
      </c>
    </row>
    <row r="36" spans="2:9" ht="12.75">
      <c r="B36" t="s">
        <v>906</v>
      </c>
      <c r="I36">
        <v>17201.28</v>
      </c>
    </row>
    <row r="37" spans="2:9" ht="12.75">
      <c r="B37" t="s">
        <v>907</v>
      </c>
      <c r="I37">
        <v>118344.81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SUM(I43:I80)</f>
        <v>273747.09000000014</v>
      </c>
    </row>
    <row r="42" ht="12.75">
      <c r="B42" t="s">
        <v>899</v>
      </c>
    </row>
    <row r="43" spans="2:9" ht="12.75">
      <c r="B43" t="s">
        <v>1032</v>
      </c>
      <c r="I43">
        <v>4000</v>
      </c>
    </row>
    <row r="44" spans="2:9" ht="12.75">
      <c r="B44" t="s">
        <v>1037</v>
      </c>
      <c r="I44">
        <v>667.42</v>
      </c>
    </row>
    <row r="45" spans="2:9" ht="12.75">
      <c r="B45" t="s">
        <v>1037</v>
      </c>
      <c r="I45">
        <v>667.24</v>
      </c>
    </row>
    <row r="46" spans="2:9" ht="12.75">
      <c r="B46" t="s">
        <v>388</v>
      </c>
      <c r="I46">
        <v>1668.56</v>
      </c>
    </row>
    <row r="47" spans="2:9" ht="12.75">
      <c r="B47" t="s">
        <v>55</v>
      </c>
      <c r="I47">
        <v>952.38</v>
      </c>
    </row>
    <row r="48" spans="2:9" ht="12.75">
      <c r="B48" t="s">
        <v>1038</v>
      </c>
      <c r="I48">
        <v>10525.52</v>
      </c>
    </row>
    <row r="49" spans="2:9" ht="12.75">
      <c r="B49" t="s">
        <v>748</v>
      </c>
      <c r="I49">
        <v>5005.68</v>
      </c>
    </row>
    <row r="50" spans="2:9" ht="12.75">
      <c r="B50" t="s">
        <v>749</v>
      </c>
      <c r="I50">
        <v>1668.56</v>
      </c>
    </row>
    <row r="51" spans="2:9" ht="12.75">
      <c r="B51" t="s">
        <v>1065</v>
      </c>
      <c r="I51">
        <v>2765.64</v>
      </c>
    </row>
    <row r="52" spans="2:9" ht="12.75">
      <c r="B52" t="s">
        <v>118</v>
      </c>
      <c r="I52">
        <v>4767.7</v>
      </c>
    </row>
    <row r="53" spans="2:9" ht="12.75">
      <c r="B53" t="s">
        <v>1113</v>
      </c>
      <c r="I53">
        <v>1260.08</v>
      </c>
    </row>
    <row r="54" spans="2:9" ht="12.75">
      <c r="B54" t="s">
        <v>750</v>
      </c>
      <c r="I54">
        <v>5698.8</v>
      </c>
    </row>
    <row r="55" spans="2:9" ht="12.75">
      <c r="B55" t="s">
        <v>1044</v>
      </c>
      <c r="I55">
        <v>333.72</v>
      </c>
    </row>
    <row r="56" spans="2:9" ht="12.75">
      <c r="B56" t="s">
        <v>715</v>
      </c>
      <c r="I56">
        <v>2000.03</v>
      </c>
    </row>
    <row r="57" spans="2:9" ht="12.75">
      <c r="B57" t="s">
        <v>379</v>
      </c>
      <c r="I57">
        <v>2724.4</v>
      </c>
    </row>
    <row r="58" spans="2:9" ht="12.75">
      <c r="B58" t="s">
        <v>751</v>
      </c>
      <c r="I58">
        <v>3780.24</v>
      </c>
    </row>
    <row r="59" spans="2:9" ht="12.75">
      <c r="B59" t="s">
        <v>752</v>
      </c>
      <c r="I59">
        <v>15700.24</v>
      </c>
    </row>
    <row r="60" spans="2:9" ht="12.75">
      <c r="B60" t="s">
        <v>446</v>
      </c>
      <c r="I60">
        <v>176575.72</v>
      </c>
    </row>
    <row r="61" spans="2:9" ht="12.75">
      <c r="B61" t="s">
        <v>1048</v>
      </c>
      <c r="I61">
        <v>1357.14</v>
      </c>
    </row>
    <row r="62" spans="2:9" ht="12.75">
      <c r="B62" t="s">
        <v>44</v>
      </c>
      <c r="I62">
        <v>417.14</v>
      </c>
    </row>
    <row r="63" spans="2:9" ht="12.75">
      <c r="B63" t="s">
        <v>1048</v>
      </c>
      <c r="I63">
        <v>1317.14</v>
      </c>
    </row>
    <row r="64" spans="2:9" ht="12.75">
      <c r="B64" t="s">
        <v>753</v>
      </c>
      <c r="I64">
        <v>417.14</v>
      </c>
    </row>
    <row r="65" spans="2:9" ht="12.75">
      <c r="B65" t="s">
        <v>1086</v>
      </c>
      <c r="I65">
        <v>1890.12</v>
      </c>
    </row>
    <row r="66" spans="2:9" ht="12.75">
      <c r="B66" t="s">
        <v>155</v>
      </c>
      <c r="I66">
        <v>4410.24</v>
      </c>
    </row>
    <row r="67" spans="2:9" ht="12.75">
      <c r="B67" t="s">
        <v>1109</v>
      </c>
      <c r="I67">
        <v>2362.65</v>
      </c>
    </row>
    <row r="68" spans="2:9" ht="12.75">
      <c r="B68" t="s">
        <v>754</v>
      </c>
      <c r="I68">
        <v>1159.29</v>
      </c>
    </row>
    <row r="69" spans="2:9" ht="12.75">
      <c r="B69" t="s">
        <v>755</v>
      </c>
      <c r="I69">
        <v>202.29</v>
      </c>
    </row>
    <row r="70" spans="2:9" ht="12.75">
      <c r="B70" t="s">
        <v>756</v>
      </c>
      <c r="I70">
        <v>5868.36</v>
      </c>
    </row>
    <row r="71" spans="2:9" ht="12.75">
      <c r="B71" t="s">
        <v>757</v>
      </c>
      <c r="I71">
        <v>945.06</v>
      </c>
    </row>
    <row r="72" spans="2:9" ht="12.75">
      <c r="B72" t="s">
        <v>758</v>
      </c>
      <c r="I72">
        <v>834.28</v>
      </c>
    </row>
    <row r="73" spans="2:9" ht="12.75">
      <c r="B73" t="s">
        <v>759</v>
      </c>
      <c r="I73">
        <v>4067.24</v>
      </c>
    </row>
    <row r="74" spans="2:9" ht="12.75">
      <c r="B74" t="s">
        <v>380</v>
      </c>
      <c r="I74">
        <v>834.28</v>
      </c>
    </row>
    <row r="75" spans="2:9" ht="12.75">
      <c r="B75" t="s">
        <v>450</v>
      </c>
      <c r="I75">
        <v>1791.82</v>
      </c>
    </row>
    <row r="76" spans="2:9" ht="12.75">
      <c r="B76" t="s">
        <v>16</v>
      </c>
      <c r="I76">
        <v>222.53</v>
      </c>
    </row>
    <row r="77" spans="2:9" ht="12.75">
      <c r="B77" t="s">
        <v>760</v>
      </c>
      <c r="I77">
        <v>4207.34</v>
      </c>
    </row>
    <row r="78" spans="2:9" ht="12.75">
      <c r="B78" t="s">
        <v>746</v>
      </c>
      <c r="I78">
        <v>472.53</v>
      </c>
    </row>
    <row r="79" spans="2:9" ht="12.75">
      <c r="B79" t="s">
        <v>212</v>
      </c>
      <c r="I79">
        <v>208.57</v>
      </c>
    </row>
    <row r="81" spans="2:9" ht="12.75">
      <c r="B81" t="s">
        <v>941</v>
      </c>
      <c r="I81" s="20">
        <f>I24+I26-I28</f>
        <v>209732.30999999982</v>
      </c>
    </row>
    <row r="84" ht="12.75">
      <c r="C84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I65"/>
  <sheetViews>
    <sheetView workbookViewId="0" topLeftCell="A25">
      <selection activeCell="K62" sqref="K62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962</v>
      </c>
    </row>
    <row r="5" ht="12.75">
      <c r="D5" s="1" t="s">
        <v>886</v>
      </c>
    </row>
    <row r="6" spans="2:9" ht="12.75">
      <c r="B6" t="s">
        <v>894</v>
      </c>
      <c r="I6" s="2">
        <v>46939.77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15448.42</v>
      </c>
    </row>
    <row r="11" spans="2:9" ht="12.75">
      <c r="B11" t="s">
        <v>946</v>
      </c>
      <c r="I11">
        <v>30824.41</v>
      </c>
    </row>
    <row r="12" spans="2:9" ht="12.75">
      <c r="B12" t="s">
        <v>947</v>
      </c>
      <c r="I12">
        <v>3369.9</v>
      </c>
    </row>
    <row r="13" spans="2:9" ht="12.75">
      <c r="B13" t="s">
        <v>889</v>
      </c>
      <c r="I13">
        <v>1701.12</v>
      </c>
    </row>
    <row r="14" spans="2:9" ht="12.75">
      <c r="B14" t="s">
        <v>890</v>
      </c>
      <c r="I14">
        <v>143022.12</v>
      </c>
    </row>
    <row r="15" spans="2:9" ht="12.75">
      <c r="B15" t="s">
        <v>949</v>
      </c>
      <c r="I15">
        <v>45918.06</v>
      </c>
    </row>
    <row r="16" spans="2:9" ht="12.75">
      <c r="B16" t="s">
        <v>891</v>
      </c>
      <c r="I16">
        <v>63504.26</v>
      </c>
    </row>
    <row r="17" spans="2:9" ht="12.75">
      <c r="B17" s="2" t="s">
        <v>892</v>
      </c>
      <c r="I17" s="2">
        <f>SUM(I10:I16)</f>
        <v>303788.29</v>
      </c>
    </row>
    <row r="18" spans="2:9" ht="12.75">
      <c r="B18" t="s">
        <v>893</v>
      </c>
      <c r="I18">
        <v>294603.79</v>
      </c>
    </row>
    <row r="20" spans="2:9" ht="12.75">
      <c r="B20" t="s">
        <v>942</v>
      </c>
      <c r="I20" s="2">
        <f>I6+I17-I18</f>
        <v>56124.27000000002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7532.85</v>
      </c>
    </row>
    <row r="26" spans="2:9" ht="12.75">
      <c r="B26" s="2" t="s">
        <v>897</v>
      </c>
      <c r="I26" s="2">
        <f>I16</f>
        <v>63504.26</v>
      </c>
    </row>
    <row r="28" spans="2:9" ht="12.75">
      <c r="B28" s="2" t="s">
        <v>898</v>
      </c>
      <c r="I28" s="2">
        <f>SUM(I30:I41)</f>
        <v>70497.64</v>
      </c>
    </row>
    <row r="29" ht="12.75">
      <c r="B29" s="2" t="s">
        <v>899</v>
      </c>
    </row>
    <row r="30" spans="2:9" ht="12.75">
      <c r="B30" t="s">
        <v>900</v>
      </c>
      <c r="I30">
        <v>10049.84</v>
      </c>
    </row>
    <row r="31" spans="2:9" ht="12.75">
      <c r="B31" t="s">
        <v>901</v>
      </c>
      <c r="I31">
        <v>1865.6</v>
      </c>
    </row>
    <row r="32" spans="2:9" ht="12.75">
      <c r="B32" t="s">
        <v>902</v>
      </c>
      <c r="I32">
        <v>9661.18</v>
      </c>
    </row>
    <row r="33" spans="2:9" ht="12.75">
      <c r="B33" t="s">
        <v>903</v>
      </c>
      <c r="I33">
        <v>5774.5</v>
      </c>
    </row>
    <row r="34" ht="12.75">
      <c r="B34" t="s">
        <v>904</v>
      </c>
    </row>
    <row r="35" spans="2:9" ht="12.75">
      <c r="B35" t="s">
        <v>905</v>
      </c>
      <c r="I35">
        <v>4563.26</v>
      </c>
    </row>
    <row r="36" spans="2:9" ht="12.75">
      <c r="B36" t="s">
        <v>906</v>
      </c>
      <c r="I36">
        <v>1129.52</v>
      </c>
    </row>
    <row r="37" spans="2:9" ht="12.75">
      <c r="B37" t="s">
        <v>907</v>
      </c>
      <c r="I37">
        <v>7771.1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SUM(I43:I61)</f>
        <v>29682.64</v>
      </c>
    </row>
    <row r="42" ht="12.75">
      <c r="B42" t="s">
        <v>899</v>
      </c>
    </row>
    <row r="43" spans="2:9" ht="12.75">
      <c r="B43" t="s">
        <v>1032</v>
      </c>
      <c r="I43">
        <v>200</v>
      </c>
    </row>
    <row r="44" spans="2:9" ht="12.75">
      <c r="B44" t="s">
        <v>761</v>
      </c>
      <c r="I44">
        <v>1890.12</v>
      </c>
    </row>
    <row r="45" spans="2:9" ht="12.75">
      <c r="B45" t="s">
        <v>762</v>
      </c>
      <c r="I45">
        <v>1364.28</v>
      </c>
    </row>
    <row r="46" spans="2:9" ht="12.75">
      <c r="B46" t="s">
        <v>763</v>
      </c>
      <c r="I46">
        <v>166.86</v>
      </c>
    </row>
    <row r="47" spans="2:9" ht="12.75">
      <c r="B47" t="s">
        <v>124</v>
      </c>
      <c r="I47">
        <v>238.37</v>
      </c>
    </row>
    <row r="48" spans="2:9" ht="12.75">
      <c r="B48" t="s">
        <v>764</v>
      </c>
      <c r="I48">
        <v>417.14</v>
      </c>
    </row>
    <row r="49" spans="2:9" ht="12.75">
      <c r="B49" t="s">
        <v>152</v>
      </c>
      <c r="I49">
        <v>83.43</v>
      </c>
    </row>
    <row r="50" spans="2:9" ht="12.75">
      <c r="B50" t="s">
        <v>1065</v>
      </c>
      <c r="I50">
        <v>312.86</v>
      </c>
    </row>
    <row r="51" spans="2:9" ht="12.75">
      <c r="B51" t="s">
        <v>1095</v>
      </c>
      <c r="I51">
        <v>1890.12</v>
      </c>
    </row>
    <row r="52" spans="2:9" ht="12.75">
      <c r="B52" t="s">
        <v>765</v>
      </c>
      <c r="I52">
        <v>208.57</v>
      </c>
    </row>
    <row r="53" spans="2:9" ht="12.75">
      <c r="B53" t="s">
        <v>1038</v>
      </c>
      <c r="I53">
        <v>1627.02</v>
      </c>
    </row>
    <row r="54" spans="2:9" ht="12.75">
      <c r="B54" t="s">
        <v>1042</v>
      </c>
      <c r="I54">
        <v>6024.76</v>
      </c>
    </row>
    <row r="55" spans="2:9" ht="12.75">
      <c r="B55" t="s">
        <v>1042</v>
      </c>
      <c r="I55">
        <v>4290.64</v>
      </c>
    </row>
    <row r="56" spans="2:9" ht="12.75">
      <c r="B56" t="s">
        <v>143</v>
      </c>
      <c r="I56">
        <v>949.06</v>
      </c>
    </row>
    <row r="57" spans="2:9" ht="12.75">
      <c r="B57" t="s">
        <v>766</v>
      </c>
      <c r="I57">
        <v>4039.22</v>
      </c>
    </row>
    <row r="58" spans="2:9" ht="12.75">
      <c r="B58" t="s">
        <v>767</v>
      </c>
      <c r="I58">
        <v>5212.74</v>
      </c>
    </row>
    <row r="59" spans="2:9" ht="12.75">
      <c r="B59" t="s">
        <v>1087</v>
      </c>
      <c r="I59">
        <v>540.03</v>
      </c>
    </row>
    <row r="60" spans="2:9" ht="12.75">
      <c r="B60" t="s">
        <v>147</v>
      </c>
      <c r="I60">
        <v>227.42</v>
      </c>
    </row>
    <row r="62" spans="2:9" ht="12.75">
      <c r="B62" t="s">
        <v>941</v>
      </c>
      <c r="I62" s="20">
        <f>I24+I26-I28</f>
        <v>539.4700000000012</v>
      </c>
    </row>
    <row r="65" ht="12.75">
      <c r="C65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I65"/>
  <sheetViews>
    <sheetView workbookViewId="0" topLeftCell="A35">
      <selection activeCell="L51" sqref="L51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961</v>
      </c>
    </row>
    <row r="5" ht="12.75">
      <c r="D5" s="1" t="s">
        <v>886</v>
      </c>
    </row>
    <row r="6" spans="2:9" ht="12.75">
      <c r="B6" t="s">
        <v>894</v>
      </c>
      <c r="I6" s="2">
        <v>26142.24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9433.66</v>
      </c>
    </row>
    <row r="11" spans="2:9" ht="12.75">
      <c r="B11" t="s">
        <v>946</v>
      </c>
      <c r="I11">
        <v>18821.1</v>
      </c>
    </row>
    <row r="12" spans="2:9" ht="12.75">
      <c r="B12" t="s">
        <v>947</v>
      </c>
      <c r="I12">
        <v>6246.28</v>
      </c>
    </row>
    <row r="13" spans="2:9" ht="12.75">
      <c r="B13" t="s">
        <v>889</v>
      </c>
      <c r="I13">
        <v>824.16</v>
      </c>
    </row>
    <row r="14" spans="2:9" ht="12.75">
      <c r="B14" t="s">
        <v>890</v>
      </c>
      <c r="I14">
        <v>140181.43</v>
      </c>
    </row>
    <row r="15" spans="2:9" ht="12.75">
      <c r="B15" t="s">
        <v>949</v>
      </c>
      <c r="I15">
        <v>25790.56</v>
      </c>
    </row>
    <row r="16" spans="2:9" ht="12.75">
      <c r="B16" t="s">
        <v>891</v>
      </c>
      <c r="I16">
        <v>62241.94</v>
      </c>
    </row>
    <row r="17" spans="2:9" ht="12.75">
      <c r="B17" s="2" t="s">
        <v>892</v>
      </c>
      <c r="I17" s="2">
        <f>SUM(I10:I16)</f>
        <v>263539.13</v>
      </c>
    </row>
    <row r="18" spans="2:9" ht="12.75">
      <c r="B18" t="s">
        <v>893</v>
      </c>
      <c r="I18">
        <v>264739.84</v>
      </c>
    </row>
    <row r="20" spans="2:9" ht="12.75">
      <c r="B20" t="s">
        <v>942</v>
      </c>
      <c r="I20" s="2">
        <f>I6+I17-I18</f>
        <v>24941.52999999997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12605.33</v>
      </c>
    </row>
    <row r="25" spans="2:4" ht="12.75">
      <c r="B25" s="2"/>
      <c r="C25" s="2"/>
      <c r="D25" s="2"/>
    </row>
    <row r="26" spans="2:9" ht="12.75">
      <c r="B26" s="2" t="s">
        <v>897</v>
      </c>
      <c r="I26" s="2">
        <f>I16</f>
        <v>62241.94</v>
      </c>
    </row>
    <row r="28" spans="2:9" ht="12.75">
      <c r="B28" s="2" t="s">
        <v>898</v>
      </c>
      <c r="I28" s="2">
        <f>SUM(I30:I41)</f>
        <v>63614.94</v>
      </c>
    </row>
    <row r="29" ht="12.75">
      <c r="B29" s="2" t="s">
        <v>899</v>
      </c>
    </row>
    <row r="30" spans="2:9" ht="12.75">
      <c r="B30" t="s">
        <v>900</v>
      </c>
      <c r="I30">
        <v>9850.24</v>
      </c>
    </row>
    <row r="31" spans="2:9" ht="12.75">
      <c r="B31" t="s">
        <v>901</v>
      </c>
      <c r="I31">
        <v>1828.55</v>
      </c>
    </row>
    <row r="32" spans="2:9" ht="12.75">
      <c r="B32" t="s">
        <v>902</v>
      </c>
      <c r="I32">
        <v>9469.29</v>
      </c>
    </row>
    <row r="33" spans="2:9" ht="12.75">
      <c r="B33" t="s">
        <v>903</v>
      </c>
      <c r="I33">
        <v>5659.8</v>
      </c>
    </row>
    <row r="34" spans="2:9" ht="12.75">
      <c r="B34" t="s">
        <v>904</v>
      </c>
      <c r="I34">
        <v>0</v>
      </c>
    </row>
    <row r="35" spans="2:9" ht="12.75">
      <c r="B35" t="s">
        <v>905</v>
      </c>
      <c r="I35">
        <v>5496.54</v>
      </c>
    </row>
    <row r="36" spans="2:9" ht="12.75">
      <c r="B36" t="s">
        <v>906</v>
      </c>
      <c r="I36">
        <v>1360.53</v>
      </c>
    </row>
    <row r="37" spans="2:9" ht="12.75">
      <c r="B37" t="s">
        <v>907</v>
      </c>
      <c r="I37">
        <v>9360.45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SUM(I43:I61)</f>
        <v>20589.539999999994</v>
      </c>
    </row>
    <row r="42" ht="12.75">
      <c r="B42" t="s">
        <v>899</v>
      </c>
    </row>
    <row r="43" spans="2:9" ht="12.75">
      <c r="B43" t="s">
        <v>1032</v>
      </c>
      <c r="I43">
        <v>425</v>
      </c>
    </row>
    <row r="44" spans="2:9" ht="12.75">
      <c r="B44" t="s">
        <v>763</v>
      </c>
      <c r="I44">
        <v>166.86</v>
      </c>
    </row>
    <row r="45" spans="2:9" ht="12.75">
      <c r="B45" t="s">
        <v>124</v>
      </c>
      <c r="I45">
        <v>238.37</v>
      </c>
    </row>
    <row r="46" spans="2:9" ht="12.75">
      <c r="B46" t="s">
        <v>768</v>
      </c>
      <c r="I46">
        <v>834.28</v>
      </c>
    </row>
    <row r="47" spans="2:9" ht="12.75">
      <c r="B47" t="s">
        <v>152</v>
      </c>
      <c r="I47">
        <v>83.43</v>
      </c>
    </row>
    <row r="48" spans="2:9" ht="12.75">
      <c r="B48" t="s">
        <v>1065</v>
      </c>
      <c r="I48">
        <v>312.86</v>
      </c>
    </row>
    <row r="49" spans="2:9" ht="12.75">
      <c r="B49" t="s">
        <v>136</v>
      </c>
      <c r="I49">
        <v>2790.12</v>
      </c>
    </row>
    <row r="50" spans="2:9" ht="12.75">
      <c r="B50" t="s">
        <v>1046</v>
      </c>
      <c r="I50">
        <v>465.71</v>
      </c>
    </row>
    <row r="51" spans="2:9" ht="12.75">
      <c r="B51" t="s">
        <v>275</v>
      </c>
      <c r="I51">
        <v>2538.25</v>
      </c>
    </row>
    <row r="52" spans="2:9" ht="12.75">
      <c r="B52" t="s">
        <v>1038</v>
      </c>
      <c r="I52">
        <v>632.86</v>
      </c>
    </row>
    <row r="53" spans="2:9" ht="12.75">
      <c r="B53" t="s">
        <v>4</v>
      </c>
      <c r="I53">
        <v>1251.42</v>
      </c>
    </row>
    <row r="54" spans="2:9" ht="12.75">
      <c r="B54" t="s">
        <v>1042</v>
      </c>
      <c r="I54">
        <v>3780.24</v>
      </c>
    </row>
    <row r="55" spans="2:9" ht="12.75">
      <c r="B55" t="s">
        <v>284</v>
      </c>
      <c r="I55">
        <v>1952.13</v>
      </c>
    </row>
    <row r="56" spans="2:9" ht="12.75">
      <c r="B56" t="s">
        <v>769</v>
      </c>
      <c r="I56">
        <v>208.57</v>
      </c>
    </row>
    <row r="57" spans="2:9" ht="12.75">
      <c r="B57" t="s">
        <v>770</v>
      </c>
      <c r="I57">
        <v>1890.12</v>
      </c>
    </row>
    <row r="58" spans="2:9" ht="12.75">
      <c r="B58" t="s">
        <v>1087</v>
      </c>
      <c r="I58">
        <v>540.03</v>
      </c>
    </row>
    <row r="59" spans="2:9" ht="12.75">
      <c r="B59" t="s">
        <v>234</v>
      </c>
      <c r="I59">
        <v>834.28</v>
      </c>
    </row>
    <row r="60" spans="2:9" ht="12.75">
      <c r="B60" t="s">
        <v>147</v>
      </c>
      <c r="I60">
        <v>227.42</v>
      </c>
    </row>
    <row r="61" spans="2:9" ht="12.75">
      <c r="B61" t="s">
        <v>771</v>
      </c>
      <c r="I61">
        <v>1417.59</v>
      </c>
    </row>
    <row r="62" spans="2:9" ht="12.75">
      <c r="B62" t="s">
        <v>941</v>
      </c>
      <c r="I62" s="2">
        <f>I24+I26-I28</f>
        <v>11232.330000000002</v>
      </c>
    </row>
    <row r="65" ht="12.75">
      <c r="C65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2:I77"/>
  <sheetViews>
    <sheetView workbookViewId="0" topLeftCell="A54">
      <selection activeCell="M60" sqref="M60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960</v>
      </c>
    </row>
    <row r="5" ht="12.75">
      <c r="D5" s="1" t="s">
        <v>886</v>
      </c>
    </row>
    <row r="6" spans="2:9" ht="12.75">
      <c r="B6" t="s">
        <v>894</v>
      </c>
      <c r="I6" s="2">
        <v>182914.94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87375.36</v>
      </c>
    </row>
    <row r="11" spans="2:9" ht="12.75">
      <c r="B11" t="s">
        <v>946</v>
      </c>
      <c r="I11">
        <v>174223.01</v>
      </c>
    </row>
    <row r="12" spans="2:9" ht="12.75">
      <c r="B12" t="s">
        <v>947</v>
      </c>
      <c r="I12">
        <v>68331.15</v>
      </c>
    </row>
    <row r="13" spans="2:9" ht="12.75">
      <c r="B13" t="s">
        <v>889</v>
      </c>
      <c r="I13">
        <v>918.48</v>
      </c>
    </row>
    <row r="14" spans="2:9" ht="12.75">
      <c r="B14" t="s">
        <v>890</v>
      </c>
      <c r="I14">
        <v>998529.89</v>
      </c>
    </row>
    <row r="15" spans="2:9" ht="12.75">
      <c r="B15" t="s">
        <v>949</v>
      </c>
      <c r="I15">
        <v>193261.47</v>
      </c>
    </row>
    <row r="16" spans="2:9" ht="12.75">
      <c r="B16" t="s">
        <v>891</v>
      </c>
      <c r="I16">
        <v>448383.61</v>
      </c>
    </row>
    <row r="18" spans="2:9" ht="12.75">
      <c r="B18" s="2" t="s">
        <v>892</v>
      </c>
      <c r="I18" s="2">
        <f>SUM(I10:I17)</f>
        <v>1971022.9700000002</v>
      </c>
    </row>
    <row r="19" spans="2:9" ht="12.75">
      <c r="B19" t="s">
        <v>893</v>
      </c>
      <c r="I19">
        <v>1968596.47</v>
      </c>
    </row>
    <row r="20" spans="2:9" ht="12.75">
      <c r="B20" t="s">
        <v>952</v>
      </c>
      <c r="I20">
        <v>4592.45</v>
      </c>
    </row>
    <row r="21" spans="2:9" ht="12.75">
      <c r="B21" t="s">
        <v>942</v>
      </c>
      <c r="I21" s="2">
        <f>I6+I18-I19</f>
        <v>185341.44000000018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9" ht="12.75">
      <c r="B25" s="2" t="s">
        <v>943</v>
      </c>
      <c r="C25" s="2"/>
      <c r="D25" s="2"/>
      <c r="I25">
        <v>139649.1</v>
      </c>
    </row>
    <row r="27" spans="2:9" ht="12.75">
      <c r="B27" s="2" t="s">
        <v>615</v>
      </c>
      <c r="I27" s="2">
        <f>I16+I20</f>
        <v>452976.06</v>
      </c>
    </row>
    <row r="29" spans="2:9" ht="12.75">
      <c r="B29" s="2" t="s">
        <v>898</v>
      </c>
      <c r="I29" s="2">
        <f>SUM(I31:I42)</f>
        <v>366729.51999999996</v>
      </c>
    </row>
    <row r="30" ht="12.75">
      <c r="B30" s="2" t="s">
        <v>899</v>
      </c>
    </row>
    <row r="31" spans="2:9" ht="12.75">
      <c r="B31" t="s">
        <v>900</v>
      </c>
      <c r="I31">
        <v>70769.62</v>
      </c>
    </row>
    <row r="32" spans="2:9" ht="12.75">
      <c r="B32" t="s">
        <v>901</v>
      </c>
      <c r="I32">
        <v>13137.35</v>
      </c>
    </row>
    <row r="33" spans="2:9" ht="12.75">
      <c r="B33" t="s">
        <v>902</v>
      </c>
      <c r="I33">
        <v>68032.68</v>
      </c>
    </row>
    <row r="34" spans="2:9" ht="12.75">
      <c r="B34" t="s">
        <v>903</v>
      </c>
      <c r="I34">
        <v>40663.21</v>
      </c>
    </row>
    <row r="35" spans="2:9" ht="12.75">
      <c r="B35" t="s">
        <v>904</v>
      </c>
      <c r="I35">
        <v>880.77</v>
      </c>
    </row>
    <row r="36" spans="2:9" ht="12.75">
      <c r="B36" t="s">
        <v>905</v>
      </c>
      <c r="I36">
        <v>39490.23</v>
      </c>
    </row>
    <row r="37" spans="2:9" ht="12.75">
      <c r="B37" t="s">
        <v>906</v>
      </c>
      <c r="I37">
        <v>9774.81</v>
      </c>
    </row>
    <row r="38" spans="2:9" ht="12.75">
      <c r="B38" t="s">
        <v>907</v>
      </c>
      <c r="I38">
        <v>67250.69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spans="2:9" ht="12.75">
      <c r="B42" t="s">
        <v>935</v>
      </c>
      <c r="I42">
        <f>SUM(I44:I72)</f>
        <v>56730.15999999998</v>
      </c>
    </row>
    <row r="43" ht="12.75">
      <c r="B43" t="s">
        <v>899</v>
      </c>
    </row>
    <row r="44" spans="2:9" ht="12.75">
      <c r="B44" t="s">
        <v>1032</v>
      </c>
      <c r="I44">
        <v>650</v>
      </c>
    </row>
    <row r="45" spans="2:9" ht="12" customHeight="1">
      <c r="B45" t="s">
        <v>1037</v>
      </c>
      <c r="I45">
        <v>667.42</v>
      </c>
    </row>
    <row r="46" spans="2:9" ht="12" customHeight="1">
      <c r="B46" t="s">
        <v>388</v>
      </c>
      <c r="I46">
        <v>2231.12</v>
      </c>
    </row>
    <row r="47" spans="2:9" ht="12" customHeight="1">
      <c r="B47" t="s">
        <v>772</v>
      </c>
      <c r="I47">
        <v>312.85</v>
      </c>
    </row>
    <row r="48" spans="2:9" ht="12" customHeight="1">
      <c r="B48" t="s">
        <v>773</v>
      </c>
      <c r="I48">
        <v>417.14</v>
      </c>
    </row>
    <row r="49" spans="2:9" ht="12" customHeight="1">
      <c r="B49" t="s">
        <v>1065</v>
      </c>
      <c r="I49">
        <v>2431.93</v>
      </c>
    </row>
    <row r="50" spans="2:9" ht="12" customHeight="1">
      <c r="B50" t="s">
        <v>774</v>
      </c>
      <c r="I50">
        <v>1417.59</v>
      </c>
    </row>
    <row r="51" spans="2:9" ht="12" customHeight="1">
      <c r="B51" t="s">
        <v>1044</v>
      </c>
      <c r="I51">
        <v>166.86</v>
      </c>
    </row>
    <row r="52" spans="2:9" ht="12" customHeight="1">
      <c r="B52" t="s">
        <v>775</v>
      </c>
      <c r="I52">
        <v>1890.12</v>
      </c>
    </row>
    <row r="53" spans="2:9" ht="12" customHeight="1">
      <c r="B53" t="s">
        <v>672</v>
      </c>
      <c r="I53">
        <v>6780.24</v>
      </c>
    </row>
    <row r="54" spans="2:9" ht="12" customHeight="1">
      <c r="B54" t="s">
        <v>275</v>
      </c>
      <c r="I54">
        <v>12772.27</v>
      </c>
    </row>
    <row r="55" spans="2:9" ht="12" customHeight="1">
      <c r="B55" t="s">
        <v>1038</v>
      </c>
      <c r="I55">
        <v>6137.4</v>
      </c>
    </row>
    <row r="56" spans="2:9" ht="12" customHeight="1">
      <c r="B56" t="s">
        <v>1048</v>
      </c>
      <c r="I56">
        <v>1221.28</v>
      </c>
    </row>
    <row r="57" spans="2:9" ht="12" customHeight="1">
      <c r="B57" t="s">
        <v>260</v>
      </c>
      <c r="I57">
        <v>417.14</v>
      </c>
    </row>
    <row r="58" spans="2:9" ht="12" customHeight="1">
      <c r="B58" t="s">
        <v>776</v>
      </c>
      <c r="I58">
        <v>1062.28</v>
      </c>
    </row>
    <row r="59" spans="2:9" ht="12" customHeight="1">
      <c r="B59" t="s">
        <v>1048</v>
      </c>
      <c r="I59">
        <v>441.82</v>
      </c>
    </row>
    <row r="60" spans="2:9" ht="12" customHeight="1">
      <c r="B60" t="s">
        <v>583</v>
      </c>
      <c r="I60">
        <v>441.82</v>
      </c>
    </row>
    <row r="61" spans="2:9" ht="12.75">
      <c r="B61" t="s">
        <v>1086</v>
      </c>
      <c r="I61">
        <v>1890.12</v>
      </c>
    </row>
    <row r="62" spans="2:9" ht="12.75">
      <c r="B62" t="s">
        <v>777</v>
      </c>
      <c r="I62">
        <v>1890.12</v>
      </c>
    </row>
    <row r="63" spans="2:9" ht="12.75">
      <c r="B63" t="s">
        <v>1048</v>
      </c>
      <c r="I63">
        <v>867.14</v>
      </c>
    </row>
    <row r="64" spans="2:9" ht="12.75">
      <c r="B64" t="s">
        <v>1048</v>
      </c>
      <c r="I64">
        <v>617.14</v>
      </c>
    </row>
    <row r="65" spans="2:9" ht="12.75">
      <c r="B65" t="s">
        <v>778</v>
      </c>
      <c r="I65">
        <v>2027.27</v>
      </c>
    </row>
    <row r="66" spans="2:9" ht="12.75">
      <c r="B66" t="s">
        <v>779</v>
      </c>
      <c r="I66">
        <v>2048.34</v>
      </c>
    </row>
    <row r="67" spans="2:9" ht="12.75">
      <c r="B67" t="s">
        <v>780</v>
      </c>
      <c r="I67">
        <v>2239.77</v>
      </c>
    </row>
    <row r="68" spans="2:9" ht="12.75">
      <c r="B68" t="s">
        <v>781</v>
      </c>
      <c r="I68">
        <v>834.28</v>
      </c>
    </row>
    <row r="69" spans="2:9" ht="12.75">
      <c r="B69" t="s">
        <v>16</v>
      </c>
      <c r="I69">
        <v>229.51</v>
      </c>
    </row>
    <row r="70" spans="2:9" ht="12.75">
      <c r="B70" t="s">
        <v>782</v>
      </c>
      <c r="I70">
        <v>945.06</v>
      </c>
    </row>
    <row r="71" spans="2:9" ht="12.75">
      <c r="B71" t="s">
        <v>783</v>
      </c>
      <c r="I71">
        <v>945.06</v>
      </c>
    </row>
    <row r="72" spans="2:9" ht="12.75">
      <c r="B72" t="s">
        <v>1091</v>
      </c>
      <c r="I72">
        <v>2737.07</v>
      </c>
    </row>
    <row r="74" spans="2:9" ht="12.75">
      <c r="B74" t="s">
        <v>941</v>
      </c>
      <c r="I74">
        <f>I25+I27-I29</f>
        <v>225895.64000000007</v>
      </c>
    </row>
    <row r="77" ht="12.75">
      <c r="C77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3:I73"/>
  <sheetViews>
    <sheetView workbookViewId="0" topLeftCell="A51">
      <selection activeCell="L73" sqref="L73"/>
    </sheetView>
  </sheetViews>
  <sheetFormatPr defaultColWidth="9.140625" defaultRowHeight="12.75"/>
  <sheetData>
    <row r="3" ht="12.75">
      <c r="D3" s="1" t="s">
        <v>884</v>
      </c>
    </row>
    <row r="4" ht="12.75">
      <c r="D4" s="1" t="s">
        <v>939</v>
      </c>
    </row>
    <row r="5" ht="12.75">
      <c r="D5" s="1" t="s">
        <v>959</v>
      </c>
    </row>
    <row r="6" ht="12.75">
      <c r="D6" s="1" t="s">
        <v>886</v>
      </c>
    </row>
    <row r="7" spans="2:9" ht="12.75">
      <c r="B7" t="s">
        <v>894</v>
      </c>
      <c r="I7" s="2">
        <v>20008.62</v>
      </c>
    </row>
    <row r="9" spans="2:3" ht="12.75">
      <c r="B9" s="2" t="s">
        <v>887</v>
      </c>
      <c r="C9" s="2"/>
    </row>
    <row r="11" spans="2:9" ht="12.75">
      <c r="B11" t="s">
        <v>888</v>
      </c>
      <c r="I11">
        <v>10050.73</v>
      </c>
    </row>
    <row r="12" spans="2:9" ht="12.75">
      <c r="B12" t="s">
        <v>946</v>
      </c>
      <c r="I12">
        <v>20054.23</v>
      </c>
    </row>
    <row r="13" spans="2:9" ht="12.75">
      <c r="B13" t="s">
        <v>947</v>
      </c>
      <c r="I13">
        <v>1318.94</v>
      </c>
    </row>
    <row r="14" spans="2:9" ht="12.75">
      <c r="B14" t="s">
        <v>889</v>
      </c>
      <c r="I14">
        <v>0</v>
      </c>
    </row>
    <row r="15" spans="2:9" ht="12.75">
      <c r="B15" t="s">
        <v>890</v>
      </c>
      <c r="I15">
        <v>137203.99</v>
      </c>
    </row>
    <row r="16" spans="2:9" ht="12.75">
      <c r="B16" t="s">
        <v>949</v>
      </c>
      <c r="I16">
        <v>28856.05</v>
      </c>
    </row>
    <row r="17" spans="2:9" ht="12.75">
      <c r="B17" t="s">
        <v>891</v>
      </c>
      <c r="I17">
        <v>60915.42</v>
      </c>
    </row>
    <row r="18" spans="2:9" ht="12.75">
      <c r="B18" s="2" t="s">
        <v>892</v>
      </c>
      <c r="I18" s="2">
        <f>SUM(I11:I17)</f>
        <v>258399.36</v>
      </c>
    </row>
    <row r="19" spans="2:9" ht="12.75">
      <c r="B19" t="s">
        <v>893</v>
      </c>
      <c r="I19">
        <v>247852.17</v>
      </c>
    </row>
    <row r="21" spans="2:9" ht="12.75">
      <c r="B21" t="s">
        <v>942</v>
      </c>
      <c r="I21" s="2">
        <f>I7+I18-I19</f>
        <v>30555.80999999997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1291.34</v>
      </c>
    </row>
    <row r="26" spans="2:9" ht="12.75">
      <c r="B26" s="2" t="s">
        <v>897</v>
      </c>
      <c r="I26" s="2">
        <f>I17</f>
        <v>60915.42</v>
      </c>
    </row>
    <row r="28" spans="2:9" ht="12.75">
      <c r="B28" s="2" t="s">
        <v>898</v>
      </c>
      <c r="I28" s="2">
        <f>SUM(I30:I41)</f>
        <v>122487.28</v>
      </c>
    </row>
    <row r="29" ht="12.75">
      <c r="B29" s="2" t="s">
        <v>899</v>
      </c>
    </row>
    <row r="30" spans="2:9" ht="12.75">
      <c r="B30" t="s">
        <v>900</v>
      </c>
      <c r="I30">
        <v>9632.17</v>
      </c>
    </row>
    <row r="31" spans="2:9" ht="12.75">
      <c r="B31" t="s">
        <v>901</v>
      </c>
      <c r="I31">
        <v>1788.07</v>
      </c>
    </row>
    <row r="32" spans="2:9" ht="12.75">
      <c r="B32" t="s">
        <v>902</v>
      </c>
      <c r="I32">
        <v>9259.65</v>
      </c>
    </row>
    <row r="33" spans="2:9" ht="12.75">
      <c r="B33" t="s">
        <v>903</v>
      </c>
      <c r="I33">
        <v>5534.51</v>
      </c>
    </row>
    <row r="34" spans="2:9" ht="12.75">
      <c r="B34" t="s">
        <v>904</v>
      </c>
      <c r="I34">
        <v>0</v>
      </c>
    </row>
    <row r="35" spans="2:9" ht="12.75">
      <c r="B35" t="s">
        <v>905</v>
      </c>
      <c r="I35">
        <v>5374.86</v>
      </c>
    </row>
    <row r="36" spans="2:9" ht="12.75">
      <c r="B36" t="s">
        <v>906</v>
      </c>
      <c r="I36">
        <v>1330.41</v>
      </c>
    </row>
    <row r="37" spans="2:9" ht="12.75">
      <c r="B37" t="s">
        <v>907</v>
      </c>
      <c r="I37">
        <v>9153.22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SUM(I43:I70)</f>
        <v>80414.39</v>
      </c>
    </row>
    <row r="42" ht="12.75">
      <c r="B42" t="s">
        <v>899</v>
      </c>
    </row>
    <row r="43" spans="2:9" ht="12.75">
      <c r="B43" t="s">
        <v>1032</v>
      </c>
      <c r="I43">
        <v>425</v>
      </c>
    </row>
    <row r="44" spans="2:9" ht="12.75">
      <c r="B44" t="s">
        <v>140</v>
      </c>
      <c r="I44">
        <v>21130</v>
      </c>
    </row>
    <row r="45" spans="2:9" ht="12.75">
      <c r="B45" t="s">
        <v>763</v>
      </c>
      <c r="I45">
        <v>166.86</v>
      </c>
    </row>
    <row r="46" spans="2:9" ht="12.75">
      <c r="B46" t="s">
        <v>124</v>
      </c>
      <c r="I46">
        <v>238.37</v>
      </c>
    </row>
    <row r="47" spans="2:9" ht="12.75">
      <c r="B47" t="s">
        <v>161</v>
      </c>
      <c r="I47">
        <v>208.57</v>
      </c>
    </row>
    <row r="48" spans="2:9" ht="12.75">
      <c r="B48" t="s">
        <v>784</v>
      </c>
      <c r="I48">
        <v>977.31</v>
      </c>
    </row>
    <row r="49" ht="12.75">
      <c r="B49" t="s">
        <v>785</v>
      </c>
    </row>
    <row r="50" spans="2:9" ht="12.75">
      <c r="B50" t="s">
        <v>786</v>
      </c>
      <c r="I50">
        <v>920.33</v>
      </c>
    </row>
    <row r="51" spans="2:9" ht="12.75">
      <c r="B51" t="s">
        <v>268</v>
      </c>
      <c r="I51">
        <v>317.97</v>
      </c>
    </row>
    <row r="52" spans="2:9" ht="12.75">
      <c r="B52" t="s">
        <v>152</v>
      </c>
      <c r="I52">
        <v>83.43</v>
      </c>
    </row>
    <row r="53" spans="2:9" ht="12.75">
      <c r="B53" t="s">
        <v>1065</v>
      </c>
      <c r="I53">
        <v>312.86</v>
      </c>
    </row>
    <row r="54" spans="2:9" ht="12.75">
      <c r="B54" t="s">
        <v>787</v>
      </c>
      <c r="I54">
        <v>1890.12</v>
      </c>
    </row>
    <row r="55" spans="2:9" ht="12.75">
      <c r="B55" t="s">
        <v>1046</v>
      </c>
      <c r="I55">
        <v>465.71</v>
      </c>
    </row>
    <row r="56" spans="2:9" ht="12.75">
      <c r="B56" t="s">
        <v>1099</v>
      </c>
      <c r="I56">
        <v>3322.62</v>
      </c>
    </row>
    <row r="57" spans="2:9" ht="12.75">
      <c r="B57" t="s">
        <v>1038</v>
      </c>
      <c r="I57">
        <v>1502.96</v>
      </c>
    </row>
    <row r="58" spans="2:9" ht="12.75">
      <c r="B58" t="s">
        <v>788</v>
      </c>
      <c r="I58">
        <v>417.14</v>
      </c>
    </row>
    <row r="59" spans="2:9" ht="12.75">
      <c r="B59" t="s">
        <v>770</v>
      </c>
      <c r="I59">
        <v>1890.12</v>
      </c>
    </row>
    <row r="60" spans="2:9" ht="12.75">
      <c r="B60" t="s">
        <v>1086</v>
      </c>
      <c r="I60">
        <v>1890.12</v>
      </c>
    </row>
    <row r="61" spans="2:9" ht="12.75">
      <c r="B61" t="s">
        <v>1109</v>
      </c>
      <c r="I61">
        <v>945.06</v>
      </c>
    </row>
    <row r="62" spans="2:9" ht="12.75">
      <c r="B62" t="s">
        <v>1042</v>
      </c>
      <c r="I62">
        <v>3468.62</v>
      </c>
    </row>
    <row r="63" spans="2:9" ht="12.75">
      <c r="B63" t="s">
        <v>662</v>
      </c>
      <c r="I63">
        <v>1890.12</v>
      </c>
    </row>
    <row r="64" spans="2:9" ht="12.75">
      <c r="B64" t="s">
        <v>1042</v>
      </c>
      <c r="I64">
        <v>9559.41</v>
      </c>
    </row>
    <row r="65" spans="2:9" ht="12.75">
      <c r="B65" t="s">
        <v>789</v>
      </c>
      <c r="I65">
        <v>25315.58</v>
      </c>
    </row>
    <row r="66" spans="2:9" ht="12.75">
      <c r="B66" t="s">
        <v>1048</v>
      </c>
      <c r="I66">
        <v>616.04</v>
      </c>
    </row>
    <row r="67" spans="2:9" ht="12.75">
      <c r="B67" t="s">
        <v>147</v>
      </c>
      <c r="I67">
        <v>227.42</v>
      </c>
    </row>
    <row r="68" spans="2:9" ht="12.75">
      <c r="B68" t="s">
        <v>790</v>
      </c>
      <c r="I68">
        <v>472.53</v>
      </c>
    </row>
    <row r="69" spans="2:9" ht="12.75">
      <c r="B69" t="s">
        <v>791</v>
      </c>
      <c r="I69">
        <v>1760.12</v>
      </c>
    </row>
    <row r="71" spans="2:9" ht="12.75">
      <c r="B71" t="s">
        <v>941</v>
      </c>
      <c r="I71">
        <f>I24+I26-I28</f>
        <v>-60280.520000000004</v>
      </c>
    </row>
    <row r="73" ht="12.75">
      <c r="B73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I56"/>
  <sheetViews>
    <sheetView workbookViewId="0" topLeftCell="A41">
      <selection activeCell="F68" sqref="F68"/>
    </sheetView>
  </sheetViews>
  <sheetFormatPr defaultColWidth="9.140625" defaultRowHeight="12.75"/>
  <sheetData>
    <row r="1" ht="12.75">
      <c r="D1" s="1" t="s">
        <v>884</v>
      </c>
    </row>
    <row r="2" ht="12.75">
      <c r="D2" s="1" t="s">
        <v>939</v>
      </c>
    </row>
    <row r="3" ht="12.75">
      <c r="D3" s="1" t="s">
        <v>958</v>
      </c>
    </row>
    <row r="4" ht="12.75">
      <c r="D4" s="1" t="s">
        <v>886</v>
      </c>
    </row>
    <row r="5" spans="2:9" ht="12.75">
      <c r="B5" t="s">
        <v>894</v>
      </c>
      <c r="I5" s="2">
        <v>74229.7</v>
      </c>
    </row>
    <row r="6" spans="2:3" ht="12.75">
      <c r="B6" s="2" t="s">
        <v>887</v>
      </c>
      <c r="C6" s="2"/>
    </row>
    <row r="8" spans="2:9" ht="12.75">
      <c r="B8" t="s">
        <v>888</v>
      </c>
      <c r="I8">
        <v>11741.36</v>
      </c>
    </row>
    <row r="9" spans="2:9" ht="12.75">
      <c r="B9" t="s">
        <v>946</v>
      </c>
      <c r="I9">
        <v>23423.26</v>
      </c>
    </row>
    <row r="10" spans="2:9" ht="12.75">
      <c r="B10" t="s">
        <v>947</v>
      </c>
      <c r="I10">
        <v>2930.3</v>
      </c>
    </row>
    <row r="11" spans="2:9" ht="12.75">
      <c r="B11" t="s">
        <v>889</v>
      </c>
      <c r="I11">
        <v>1253.88</v>
      </c>
    </row>
    <row r="12" spans="2:9" ht="12.75">
      <c r="B12" t="s">
        <v>890</v>
      </c>
      <c r="I12">
        <v>138939.75</v>
      </c>
    </row>
    <row r="13" spans="2:9" ht="12.75">
      <c r="B13" t="s">
        <v>949</v>
      </c>
      <c r="I13">
        <v>29403.3</v>
      </c>
    </row>
    <row r="14" spans="2:9" ht="12.75">
      <c r="B14" t="s">
        <v>891</v>
      </c>
      <c r="I14">
        <v>62011.5</v>
      </c>
    </row>
    <row r="15" spans="2:9" ht="12.75">
      <c r="B15" s="2" t="s">
        <v>892</v>
      </c>
      <c r="I15" s="2">
        <f>SUM(I8:I14)</f>
        <v>269703.35</v>
      </c>
    </row>
    <row r="16" spans="2:9" ht="12.75">
      <c r="B16" t="s">
        <v>893</v>
      </c>
      <c r="I16">
        <v>323837.71</v>
      </c>
    </row>
    <row r="17" spans="2:9" ht="12.75">
      <c r="B17" t="s">
        <v>942</v>
      </c>
      <c r="I17" s="2">
        <f>I5+I15-I16</f>
        <v>20095.339999999967</v>
      </c>
    </row>
    <row r="19" spans="2:4" ht="12.75">
      <c r="B19" s="2" t="s">
        <v>895</v>
      </c>
      <c r="C19" s="2"/>
      <c r="D19" s="2"/>
    </row>
    <row r="20" spans="2:9" ht="12.75">
      <c r="B20" s="2" t="s">
        <v>943</v>
      </c>
      <c r="C20" s="2"/>
      <c r="D20" s="2"/>
      <c r="I20">
        <v>4947.17</v>
      </c>
    </row>
    <row r="22" spans="2:9" ht="12.75">
      <c r="B22" s="2" t="s">
        <v>897</v>
      </c>
      <c r="I22" s="2">
        <f>I14</f>
        <v>62011.5</v>
      </c>
    </row>
    <row r="24" spans="2:9" ht="12.75">
      <c r="B24" s="2" t="s">
        <v>898</v>
      </c>
      <c r="I24" s="2">
        <f>SUM(I26:I37)</f>
        <v>56689.18</v>
      </c>
    </row>
    <row r="25" ht="12.75">
      <c r="B25" s="2" t="s">
        <v>899</v>
      </c>
    </row>
    <row r="26" spans="2:9" ht="12.75">
      <c r="B26" t="s">
        <v>900</v>
      </c>
      <c r="I26">
        <v>9806.58</v>
      </c>
    </row>
    <row r="27" spans="2:9" ht="12.75">
      <c r="B27" t="s">
        <v>901</v>
      </c>
      <c r="I27">
        <v>1820.45</v>
      </c>
    </row>
    <row r="28" spans="2:9" ht="12.75">
      <c r="B28" t="s">
        <v>902</v>
      </c>
      <c r="I28">
        <v>9427.32</v>
      </c>
    </row>
    <row r="29" spans="2:9" ht="12.75">
      <c r="B29" t="s">
        <v>903</v>
      </c>
      <c r="I29">
        <v>5634.72</v>
      </c>
    </row>
    <row r="30" spans="2:9" ht="12.75">
      <c r="B30" t="s">
        <v>904</v>
      </c>
      <c r="I30">
        <v>0</v>
      </c>
    </row>
    <row r="31" spans="2:9" ht="12.75">
      <c r="B31" t="s">
        <v>905</v>
      </c>
      <c r="I31">
        <v>5472.18</v>
      </c>
    </row>
    <row r="32" spans="2:9" ht="12.75">
      <c r="B32" t="s">
        <v>906</v>
      </c>
      <c r="I32">
        <v>1354.5</v>
      </c>
    </row>
    <row r="33" spans="2:9" ht="12.75">
      <c r="B33" t="s">
        <v>907</v>
      </c>
      <c r="I33" s="4">
        <v>9318.96</v>
      </c>
    </row>
    <row r="34" ht="12.75">
      <c r="B34" t="s">
        <v>908</v>
      </c>
    </row>
    <row r="35" ht="12.75">
      <c r="B35" t="s">
        <v>909</v>
      </c>
    </row>
    <row r="36" ht="12.75">
      <c r="B36" t="s">
        <v>934</v>
      </c>
    </row>
    <row r="37" spans="2:9" ht="12.75">
      <c r="B37" t="s">
        <v>935</v>
      </c>
      <c r="I37">
        <f>SUM(I39:I53)</f>
        <v>13854.470000000001</v>
      </c>
    </row>
    <row r="38" ht="12.75">
      <c r="B38" t="s">
        <v>899</v>
      </c>
    </row>
    <row r="39" spans="2:9" ht="12.75">
      <c r="B39" t="s">
        <v>1032</v>
      </c>
      <c r="I39">
        <v>425</v>
      </c>
    </row>
    <row r="40" spans="2:9" ht="12.75">
      <c r="B40" t="s">
        <v>792</v>
      </c>
      <c r="I40">
        <v>889.28</v>
      </c>
    </row>
    <row r="41" spans="2:9" ht="12.75">
      <c r="B41" t="s">
        <v>793</v>
      </c>
      <c r="I41">
        <v>834.28</v>
      </c>
    </row>
    <row r="42" spans="2:9" ht="12.75">
      <c r="B42" t="s">
        <v>763</v>
      </c>
      <c r="I42">
        <v>166.86</v>
      </c>
    </row>
    <row r="43" spans="2:9" ht="12.75">
      <c r="B43" t="s">
        <v>241</v>
      </c>
      <c r="I43">
        <v>208.57</v>
      </c>
    </row>
    <row r="44" spans="2:9" ht="12.75">
      <c r="B44" t="s">
        <v>124</v>
      </c>
      <c r="I44">
        <v>947.51</v>
      </c>
    </row>
    <row r="45" spans="2:9" ht="12.75">
      <c r="B45" t="s">
        <v>794</v>
      </c>
      <c r="I45">
        <v>3337.12</v>
      </c>
    </row>
    <row r="46" spans="2:9" ht="12.75">
      <c r="B46" t="s">
        <v>795</v>
      </c>
      <c r="I46">
        <v>3780.24</v>
      </c>
    </row>
    <row r="47" spans="2:9" ht="12.75">
      <c r="B47" t="s">
        <v>1065</v>
      </c>
      <c r="I47">
        <v>312.86</v>
      </c>
    </row>
    <row r="48" spans="2:9" ht="12.75">
      <c r="B48" t="s">
        <v>1038</v>
      </c>
      <c r="I48">
        <v>701.93</v>
      </c>
    </row>
    <row r="49" spans="2:9" ht="12.75">
      <c r="B49" t="s">
        <v>796</v>
      </c>
      <c r="I49">
        <v>945.06</v>
      </c>
    </row>
    <row r="50" spans="2:9" ht="12.75">
      <c r="B50" t="s">
        <v>143</v>
      </c>
      <c r="I50">
        <v>949.06</v>
      </c>
    </row>
    <row r="51" spans="2:9" ht="12.75">
      <c r="B51" t="s">
        <v>147</v>
      </c>
      <c r="I51">
        <v>227.42</v>
      </c>
    </row>
    <row r="52" spans="2:9" ht="12.75">
      <c r="B52" t="s">
        <v>186</v>
      </c>
      <c r="I52">
        <v>129.28</v>
      </c>
    </row>
    <row r="54" spans="2:9" ht="12.75">
      <c r="B54" t="s">
        <v>941</v>
      </c>
      <c r="I54" s="20">
        <f>I20+I22-I24</f>
        <v>10269.489999999998</v>
      </c>
    </row>
    <row r="56" ht="12.75">
      <c r="B56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2:I85"/>
  <sheetViews>
    <sheetView workbookViewId="0" topLeftCell="A61">
      <selection activeCell="K86" sqref="K86"/>
    </sheetView>
  </sheetViews>
  <sheetFormatPr defaultColWidth="9.140625" defaultRowHeight="12.75"/>
  <sheetData>
    <row r="2" ht="12.75">
      <c r="D2" s="3" t="s">
        <v>884</v>
      </c>
    </row>
    <row r="3" ht="12.75">
      <c r="D3" s="1" t="s">
        <v>939</v>
      </c>
    </row>
    <row r="4" ht="12.75">
      <c r="D4" s="1" t="s">
        <v>957</v>
      </c>
    </row>
    <row r="5" ht="12.75">
      <c r="D5" s="1" t="s">
        <v>886</v>
      </c>
    </row>
    <row r="6" spans="2:9" ht="12.75">
      <c r="B6" t="s">
        <v>894</v>
      </c>
      <c r="I6" s="2">
        <v>229603.59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92656.44</v>
      </c>
    </row>
    <row r="11" spans="2:9" ht="12.75">
      <c r="B11" t="s">
        <v>946</v>
      </c>
      <c r="I11">
        <v>184689.62</v>
      </c>
    </row>
    <row r="12" spans="2:9" ht="12.75">
      <c r="B12" t="s">
        <v>947</v>
      </c>
      <c r="I12">
        <v>33054.78</v>
      </c>
    </row>
    <row r="13" spans="2:9" ht="12.75">
      <c r="B13" t="s">
        <v>889</v>
      </c>
      <c r="I13">
        <v>1875.6</v>
      </c>
    </row>
    <row r="14" spans="2:9" ht="12.75">
      <c r="B14" t="s">
        <v>890</v>
      </c>
      <c r="I14">
        <v>1004045.57</v>
      </c>
    </row>
    <row r="15" spans="2:9" ht="12.75">
      <c r="B15" t="s">
        <v>949</v>
      </c>
      <c r="I15">
        <v>279205.42</v>
      </c>
    </row>
    <row r="16" spans="2:9" ht="12.75">
      <c r="B16" t="s">
        <v>891</v>
      </c>
      <c r="I16">
        <v>406145.58</v>
      </c>
    </row>
    <row r="18" spans="2:9" ht="12.75">
      <c r="B18" s="2" t="s">
        <v>892</v>
      </c>
      <c r="I18" s="2">
        <f>SUM(I10:I17)</f>
        <v>2001673.0099999998</v>
      </c>
    </row>
    <row r="19" spans="2:9" ht="12.75">
      <c r="B19" t="s">
        <v>893</v>
      </c>
      <c r="I19">
        <v>1971819.6</v>
      </c>
    </row>
    <row r="20" spans="2:9" ht="12.75">
      <c r="B20" t="s">
        <v>952</v>
      </c>
      <c r="I20">
        <v>17723.8</v>
      </c>
    </row>
    <row r="21" spans="2:9" ht="12.75">
      <c r="B21" t="s">
        <v>942</v>
      </c>
      <c r="I21" s="2">
        <f>I6+I18-I19</f>
        <v>259456.99999999953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9" ht="12.75">
      <c r="B25" s="2" t="s">
        <v>943</v>
      </c>
      <c r="C25" s="2"/>
      <c r="D25" s="2"/>
      <c r="I25">
        <v>2589.11</v>
      </c>
    </row>
    <row r="27" spans="2:9" ht="12.75">
      <c r="B27" s="2" t="s">
        <v>537</v>
      </c>
      <c r="I27" s="2">
        <f>I16+I20</f>
        <v>423869.38</v>
      </c>
    </row>
    <row r="29" spans="2:9" ht="12.75">
      <c r="B29" s="2" t="s">
        <v>898</v>
      </c>
      <c r="I29" s="2">
        <f>SUM(I31:I42)</f>
        <v>534139.8800000001</v>
      </c>
    </row>
    <row r="30" ht="12.75">
      <c r="B30" s="2" t="s">
        <v>899</v>
      </c>
    </row>
    <row r="31" spans="2:9" ht="12.75">
      <c r="B31" t="s">
        <v>900</v>
      </c>
      <c r="I31">
        <v>70575.01</v>
      </c>
    </row>
    <row r="32" spans="2:9" ht="12.75">
      <c r="B32" t="s">
        <v>901</v>
      </c>
      <c r="I32">
        <v>13101.22</v>
      </c>
    </row>
    <row r="33" spans="2:9" ht="12.75">
      <c r="B33" t="s">
        <v>902</v>
      </c>
      <c r="I33">
        <v>67845.59</v>
      </c>
    </row>
    <row r="34" spans="2:9" ht="12.75">
      <c r="B34" t="s">
        <v>903</v>
      </c>
      <c r="I34">
        <v>40551.39</v>
      </c>
    </row>
    <row r="35" spans="2:9" ht="12.75">
      <c r="B35" t="s">
        <v>904</v>
      </c>
      <c r="I35">
        <v>1205.98</v>
      </c>
    </row>
    <row r="36" spans="2:9" ht="12.75">
      <c r="B36" t="s">
        <v>905</v>
      </c>
      <c r="I36">
        <v>39381.64</v>
      </c>
    </row>
    <row r="37" spans="2:9" ht="12.75">
      <c r="B37" t="s">
        <v>906</v>
      </c>
      <c r="I37">
        <v>9747.93</v>
      </c>
    </row>
    <row r="38" spans="2:9" ht="12.75">
      <c r="B38" t="s">
        <v>907</v>
      </c>
      <c r="I38">
        <v>67065.76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spans="2:9" ht="12.75">
      <c r="B42" t="s">
        <v>935</v>
      </c>
      <c r="I42">
        <f>SUM(I44:I80)</f>
        <v>224665.36000000007</v>
      </c>
    </row>
    <row r="43" ht="12.75">
      <c r="B43" t="s">
        <v>899</v>
      </c>
    </row>
    <row r="44" spans="2:9" ht="12.75">
      <c r="B44" t="s">
        <v>1032</v>
      </c>
      <c r="I44">
        <v>350</v>
      </c>
    </row>
    <row r="45" spans="2:9" ht="12.75">
      <c r="B45" t="s">
        <v>205</v>
      </c>
      <c r="I45">
        <v>10000</v>
      </c>
    </row>
    <row r="46" spans="2:9" ht="12.75">
      <c r="B46" t="s">
        <v>797</v>
      </c>
      <c r="I46">
        <v>1898.72</v>
      </c>
    </row>
    <row r="47" spans="2:9" ht="12.75">
      <c r="B47" t="s">
        <v>1037</v>
      </c>
      <c r="I47">
        <v>667.24</v>
      </c>
    </row>
    <row r="48" spans="2:9" ht="12.75">
      <c r="B48" t="s">
        <v>1038</v>
      </c>
      <c r="I48">
        <v>7021.4</v>
      </c>
    </row>
    <row r="49" spans="2:9" ht="12.75">
      <c r="B49" t="s">
        <v>499</v>
      </c>
      <c r="I49">
        <v>945.06</v>
      </c>
    </row>
    <row r="50" spans="2:9" ht="12.75">
      <c r="B50" t="s">
        <v>798</v>
      </c>
      <c r="I50">
        <v>143420</v>
      </c>
    </row>
    <row r="51" spans="2:9" ht="12.75">
      <c r="B51" t="s">
        <v>772</v>
      </c>
      <c r="I51">
        <v>312.85</v>
      </c>
    </row>
    <row r="52" spans="2:9" ht="12.75">
      <c r="B52" t="s">
        <v>810</v>
      </c>
      <c r="I52">
        <v>1668.56</v>
      </c>
    </row>
    <row r="53" spans="2:9" ht="12.75">
      <c r="B53" t="s">
        <v>811</v>
      </c>
      <c r="I53">
        <v>417.14</v>
      </c>
    </row>
    <row r="54" spans="2:9" ht="12.75">
      <c r="B54" t="s">
        <v>1065</v>
      </c>
      <c r="I54">
        <v>2431.93</v>
      </c>
    </row>
    <row r="55" spans="2:9" ht="12.75">
      <c r="B55" t="s">
        <v>812</v>
      </c>
      <c r="I55">
        <v>3780.24</v>
      </c>
    </row>
    <row r="56" spans="2:9" ht="12.75">
      <c r="B56" t="s">
        <v>379</v>
      </c>
      <c r="I56">
        <v>2368.56</v>
      </c>
    </row>
    <row r="57" spans="2:9" ht="12.75">
      <c r="B57" t="s">
        <v>813</v>
      </c>
      <c r="I57">
        <v>1890.12</v>
      </c>
    </row>
    <row r="58" spans="2:9" ht="12.75">
      <c r="B58" t="s">
        <v>1044</v>
      </c>
      <c r="I58">
        <v>166.86</v>
      </c>
    </row>
    <row r="59" spans="2:9" ht="12.75">
      <c r="B59" t="s">
        <v>272</v>
      </c>
      <c r="I59">
        <v>2490.12</v>
      </c>
    </row>
    <row r="60" spans="2:9" ht="12.75">
      <c r="B60" t="s">
        <v>15</v>
      </c>
      <c r="I60">
        <v>2990.12</v>
      </c>
    </row>
    <row r="61" spans="2:9" ht="12.75">
      <c r="B61" t="s">
        <v>218</v>
      </c>
      <c r="I61">
        <v>417.14</v>
      </c>
    </row>
    <row r="62" spans="2:9" ht="12.75">
      <c r="B62" t="s">
        <v>814</v>
      </c>
      <c r="I62">
        <v>834.28</v>
      </c>
    </row>
    <row r="63" spans="2:9" ht="12.75">
      <c r="B63" t="s">
        <v>815</v>
      </c>
      <c r="I63">
        <v>375.01</v>
      </c>
    </row>
    <row r="64" spans="2:9" ht="12.75">
      <c r="B64" t="s">
        <v>275</v>
      </c>
      <c r="I64">
        <v>12770.78</v>
      </c>
    </row>
    <row r="65" spans="2:9" ht="12.75">
      <c r="B65" t="s">
        <v>816</v>
      </c>
      <c r="I65">
        <v>417.14</v>
      </c>
    </row>
    <row r="66" spans="2:9" ht="12.75">
      <c r="B66" t="s">
        <v>1048</v>
      </c>
      <c r="I66">
        <v>1357.14</v>
      </c>
    </row>
    <row r="67" spans="2:9" ht="12.75">
      <c r="B67" t="s">
        <v>1048</v>
      </c>
      <c r="I67">
        <v>1221.28</v>
      </c>
    </row>
    <row r="68" spans="2:9" ht="12.75">
      <c r="B68" t="s">
        <v>817</v>
      </c>
      <c r="I68">
        <v>417.14</v>
      </c>
    </row>
    <row r="69" spans="2:9" ht="12.75">
      <c r="B69" t="s">
        <v>818</v>
      </c>
      <c r="I69">
        <v>644.14</v>
      </c>
    </row>
    <row r="70" spans="2:9" ht="12.75">
      <c r="B70" t="s">
        <v>1048</v>
      </c>
      <c r="I70">
        <v>441.82</v>
      </c>
    </row>
    <row r="71" spans="2:9" ht="12.75">
      <c r="B71" t="s">
        <v>1086</v>
      </c>
      <c r="I71">
        <v>1890.12</v>
      </c>
    </row>
    <row r="72" spans="2:9" ht="12.75">
      <c r="B72" t="s">
        <v>1086</v>
      </c>
      <c r="I72">
        <v>1890.12</v>
      </c>
    </row>
    <row r="73" spans="2:9" ht="12.75">
      <c r="B73" t="s">
        <v>461</v>
      </c>
      <c r="I73">
        <v>557.14</v>
      </c>
    </row>
    <row r="74" spans="2:9" ht="12.75">
      <c r="B74" t="s">
        <v>819</v>
      </c>
      <c r="I74" s="5">
        <v>472.53</v>
      </c>
    </row>
    <row r="75" spans="2:9" ht="12.75">
      <c r="B75" t="s">
        <v>820</v>
      </c>
      <c r="I75">
        <v>2473.32</v>
      </c>
    </row>
    <row r="76" spans="2:9" ht="12.75">
      <c r="B76" t="s">
        <v>1048</v>
      </c>
      <c r="I76">
        <v>441.36</v>
      </c>
    </row>
    <row r="77" spans="2:9" ht="12.75">
      <c r="B77" t="s">
        <v>26</v>
      </c>
      <c r="I77">
        <v>417.14</v>
      </c>
    </row>
    <row r="78" spans="2:9" ht="12.75">
      <c r="B78" t="s">
        <v>821</v>
      </c>
      <c r="I78">
        <v>14808.84</v>
      </c>
    </row>
    <row r="82" spans="2:9" ht="12.75">
      <c r="B82" t="s">
        <v>941</v>
      </c>
      <c r="I82">
        <f>I25+I27-I29</f>
        <v>-107681.39000000013</v>
      </c>
    </row>
    <row r="85" ht="12.75">
      <c r="C85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3:I71"/>
  <sheetViews>
    <sheetView workbookViewId="0" topLeftCell="A52">
      <selection activeCell="K66" sqref="K65:L66"/>
    </sheetView>
  </sheetViews>
  <sheetFormatPr defaultColWidth="9.140625" defaultRowHeight="12.75"/>
  <sheetData>
    <row r="3" ht="12.75">
      <c r="D3" s="1" t="s">
        <v>884</v>
      </c>
    </row>
    <row r="4" ht="12.75">
      <c r="D4" s="1" t="s">
        <v>939</v>
      </c>
    </row>
    <row r="5" ht="12.75">
      <c r="D5" s="1" t="s">
        <v>956</v>
      </c>
    </row>
    <row r="6" ht="12.75">
      <c r="D6" s="1" t="s">
        <v>886</v>
      </c>
    </row>
    <row r="7" spans="2:9" ht="12.75">
      <c r="B7" t="s">
        <v>894</v>
      </c>
      <c r="I7" s="2">
        <v>33334.49</v>
      </c>
    </row>
    <row r="9" spans="2:3" ht="12.75">
      <c r="B9" s="2" t="s">
        <v>887</v>
      </c>
      <c r="C9" s="2"/>
    </row>
    <row r="10" spans="2:9" ht="12.75">
      <c r="B10" t="s">
        <v>888</v>
      </c>
      <c r="I10">
        <v>8733.89</v>
      </c>
    </row>
    <row r="11" spans="2:9" ht="12.75">
      <c r="B11" t="s">
        <v>946</v>
      </c>
      <c r="I11">
        <v>17415.09</v>
      </c>
    </row>
    <row r="12" spans="2:9" ht="12.75">
      <c r="B12" t="s">
        <v>947</v>
      </c>
      <c r="I12">
        <v>4846.61</v>
      </c>
    </row>
    <row r="13" spans="2:9" ht="12.75">
      <c r="B13" t="s">
        <v>889</v>
      </c>
      <c r="I13">
        <v>429.72</v>
      </c>
    </row>
    <row r="14" spans="2:9" ht="12.75">
      <c r="B14" t="s">
        <v>890</v>
      </c>
      <c r="I14">
        <v>139184.68</v>
      </c>
    </row>
    <row r="15" spans="2:9" ht="12.75">
      <c r="B15" t="s">
        <v>949</v>
      </c>
      <c r="I15">
        <v>21663.97</v>
      </c>
    </row>
    <row r="16" spans="2:9" ht="12.75">
      <c r="B16" t="s">
        <v>891</v>
      </c>
      <c r="I16">
        <v>62333.95</v>
      </c>
    </row>
    <row r="17" spans="2:9" ht="12.75">
      <c r="B17" s="2" t="s">
        <v>892</v>
      </c>
      <c r="I17" s="2">
        <f>SUM(I10:I16)</f>
        <v>254607.90999999997</v>
      </c>
    </row>
    <row r="18" spans="2:9" ht="12.75">
      <c r="B18" t="s">
        <v>893</v>
      </c>
      <c r="I18">
        <v>235745.81</v>
      </c>
    </row>
    <row r="19" ht="12.75">
      <c r="I19">
        <v>235745.81</v>
      </c>
    </row>
    <row r="20" spans="2:9" ht="12.75">
      <c r="B20" t="s">
        <v>942</v>
      </c>
      <c r="I20" s="2">
        <f>I7+I17-I18</f>
        <v>52196.58999999997</v>
      </c>
    </row>
    <row r="22" spans="2:4" ht="12.75">
      <c r="B22" s="2" t="s">
        <v>895</v>
      </c>
      <c r="C22" s="2"/>
      <c r="D22" s="2"/>
    </row>
    <row r="23" spans="2:9" ht="12.75">
      <c r="B23" s="2" t="s">
        <v>943</v>
      </c>
      <c r="C23" s="2"/>
      <c r="D23" s="2"/>
      <c r="I23">
        <v>-8901.93</v>
      </c>
    </row>
    <row r="25" spans="2:9" ht="12.75">
      <c r="B25" s="2" t="s">
        <v>897</v>
      </c>
      <c r="I25" s="2">
        <f>I16</f>
        <v>62333.95</v>
      </c>
    </row>
    <row r="27" spans="2:9" ht="12.75">
      <c r="B27" s="2" t="s">
        <v>898</v>
      </c>
      <c r="I27" s="2">
        <f>SUM(I29:I40)</f>
        <v>87809.34</v>
      </c>
    </row>
    <row r="28" ht="12.75">
      <c r="B28" s="2" t="s">
        <v>899</v>
      </c>
    </row>
    <row r="29" spans="2:9" ht="12.75">
      <c r="B29" t="s">
        <v>900</v>
      </c>
      <c r="I29">
        <v>9908.66</v>
      </c>
    </row>
    <row r="30" spans="2:9" ht="12.75">
      <c r="B30" t="s">
        <v>901</v>
      </c>
      <c r="I30">
        <v>1839.4</v>
      </c>
    </row>
    <row r="31" spans="2:9" ht="12.75">
      <c r="B31" t="s">
        <v>902</v>
      </c>
      <c r="I31">
        <v>9525.46</v>
      </c>
    </row>
    <row r="32" spans="2:9" ht="12.75">
      <c r="B32" t="s">
        <v>903</v>
      </c>
      <c r="I32">
        <v>5693.38</v>
      </c>
    </row>
    <row r="33" spans="2:9" ht="12.75">
      <c r="B33" t="s">
        <v>904</v>
      </c>
      <c r="I33">
        <v>0</v>
      </c>
    </row>
    <row r="34" spans="2:9" ht="12.75">
      <c r="B34" t="s">
        <v>905</v>
      </c>
      <c r="I34">
        <v>5529.14</v>
      </c>
    </row>
    <row r="35" spans="2:9" ht="12.75">
      <c r="B35" t="s">
        <v>906</v>
      </c>
      <c r="I35">
        <v>1368.6</v>
      </c>
    </row>
    <row r="36" spans="2:9" ht="12.75">
      <c r="B36" t="s">
        <v>907</v>
      </c>
      <c r="I36">
        <v>9415.97</v>
      </c>
    </row>
    <row r="37" ht="12.75">
      <c r="B37" t="s">
        <v>908</v>
      </c>
    </row>
    <row r="38" ht="12.75">
      <c r="B38" t="s">
        <v>909</v>
      </c>
    </row>
    <row r="39" ht="12.75">
      <c r="B39" t="s">
        <v>934</v>
      </c>
    </row>
    <row r="40" spans="2:9" ht="12.75">
      <c r="B40" t="s">
        <v>935</v>
      </c>
      <c r="I40">
        <f>SUM(I41:I68)</f>
        <v>44528.729999999996</v>
      </c>
    </row>
    <row r="41" ht="12.75">
      <c r="B41" t="s">
        <v>899</v>
      </c>
    </row>
    <row r="42" spans="2:9" ht="12.75">
      <c r="B42" t="s">
        <v>1032</v>
      </c>
      <c r="I42">
        <v>700</v>
      </c>
    </row>
    <row r="43" spans="2:9" ht="12.75">
      <c r="B43" t="s">
        <v>763</v>
      </c>
      <c r="I43">
        <v>166.86</v>
      </c>
    </row>
    <row r="44" spans="2:9" ht="12.75">
      <c r="B44" t="s">
        <v>822</v>
      </c>
      <c r="I44">
        <v>846.33</v>
      </c>
    </row>
    <row r="45" spans="2:9" ht="12.75">
      <c r="B45" t="s">
        <v>430</v>
      </c>
      <c r="I45">
        <v>333.71</v>
      </c>
    </row>
    <row r="46" spans="2:9" ht="12.75">
      <c r="B46" t="s">
        <v>1044</v>
      </c>
      <c r="I46">
        <v>166.86</v>
      </c>
    </row>
    <row r="47" spans="2:9" ht="12.75">
      <c r="B47" t="s">
        <v>1044</v>
      </c>
      <c r="I47">
        <v>166.86</v>
      </c>
    </row>
    <row r="48" spans="2:9" ht="12.75">
      <c r="B48" t="s">
        <v>823</v>
      </c>
      <c r="I48">
        <v>2690.12</v>
      </c>
    </row>
    <row r="49" spans="2:9" ht="12.75">
      <c r="B49" t="s">
        <v>275</v>
      </c>
      <c r="I49">
        <v>2607.42</v>
      </c>
    </row>
    <row r="50" spans="2:9" ht="12.75">
      <c r="B50" t="s">
        <v>1048</v>
      </c>
      <c r="I50">
        <v>1008.57</v>
      </c>
    </row>
    <row r="51" spans="2:9" ht="12.75">
      <c r="B51" t="s">
        <v>1048</v>
      </c>
      <c r="I51">
        <v>1357.14</v>
      </c>
    </row>
    <row r="52" spans="2:9" ht="12.75">
      <c r="B52" t="s">
        <v>143</v>
      </c>
      <c r="I52">
        <v>3780.24</v>
      </c>
    </row>
    <row r="53" spans="2:9" ht="12.75">
      <c r="B53" t="s">
        <v>462</v>
      </c>
      <c r="I53">
        <v>3307.71</v>
      </c>
    </row>
    <row r="54" spans="2:9" ht="12.75">
      <c r="B54" t="s">
        <v>310</v>
      </c>
      <c r="I54">
        <v>4129.76</v>
      </c>
    </row>
    <row r="55" spans="2:9" ht="12.75">
      <c r="B55" t="s">
        <v>277</v>
      </c>
      <c r="I55">
        <v>4911.64</v>
      </c>
    </row>
    <row r="56" spans="2:9" ht="12.75">
      <c r="B56" t="s">
        <v>824</v>
      </c>
      <c r="I56">
        <v>6133.56</v>
      </c>
    </row>
    <row r="57" spans="2:9" ht="12.75">
      <c r="B57" t="s">
        <v>1035</v>
      </c>
      <c r="I57">
        <v>674.19</v>
      </c>
    </row>
    <row r="58" spans="2:9" ht="12.75">
      <c r="B58" t="s">
        <v>216</v>
      </c>
      <c r="I58">
        <v>3322.62</v>
      </c>
    </row>
    <row r="59" spans="2:9" ht="12.75">
      <c r="B59" t="s">
        <v>825</v>
      </c>
      <c r="I59">
        <v>1551.42</v>
      </c>
    </row>
    <row r="60" spans="2:9" ht="12.75">
      <c r="B60" t="s">
        <v>1091</v>
      </c>
      <c r="I60">
        <v>1449.59</v>
      </c>
    </row>
    <row r="61" spans="2:9" ht="12.75">
      <c r="B61" t="s">
        <v>826</v>
      </c>
      <c r="I61">
        <v>1027.16</v>
      </c>
    </row>
    <row r="62" spans="2:9" ht="12.75">
      <c r="B62" t="s">
        <v>1109</v>
      </c>
      <c r="I62">
        <v>945.06</v>
      </c>
    </row>
    <row r="63" spans="2:9" ht="12.75">
      <c r="B63" t="s">
        <v>1087</v>
      </c>
      <c r="I63">
        <v>540.03</v>
      </c>
    </row>
    <row r="64" spans="2:9" ht="12.75">
      <c r="B64" t="s">
        <v>413</v>
      </c>
      <c r="I64">
        <v>260.71</v>
      </c>
    </row>
    <row r="65" spans="2:9" ht="12.75">
      <c r="B65" t="s">
        <v>827</v>
      </c>
      <c r="I65">
        <v>1951.22</v>
      </c>
    </row>
    <row r="66" spans="2:9" ht="12.75">
      <c r="B66" t="s">
        <v>16</v>
      </c>
      <c r="I66">
        <v>272.53</v>
      </c>
    </row>
    <row r="67" spans="2:9" ht="12.75">
      <c r="B67" t="s">
        <v>147</v>
      </c>
      <c r="I67">
        <v>227.42</v>
      </c>
    </row>
    <row r="69" spans="2:9" ht="12.75">
      <c r="B69" t="s">
        <v>941</v>
      </c>
      <c r="I69" s="2">
        <f>I23+I25-I27</f>
        <v>-34377.32</v>
      </c>
    </row>
    <row r="71" ht="12.75">
      <c r="B71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80"/>
  <sheetViews>
    <sheetView workbookViewId="0" topLeftCell="A53">
      <selection activeCell="K81" sqref="K81"/>
    </sheetView>
  </sheetViews>
  <sheetFormatPr defaultColWidth="9.140625" defaultRowHeight="12.75"/>
  <cols>
    <col min="8" max="8" width="13.140625" style="0" customWidth="1"/>
  </cols>
  <sheetData>
    <row r="2" ht="12.75">
      <c r="D2" s="1" t="s">
        <v>884</v>
      </c>
    </row>
    <row r="3" ht="12.75">
      <c r="D3" s="1" t="s">
        <v>939</v>
      </c>
    </row>
    <row r="4" ht="12.75">
      <c r="D4" s="1" t="s">
        <v>1024</v>
      </c>
    </row>
    <row r="5" ht="12.75">
      <c r="D5" s="1" t="s">
        <v>886</v>
      </c>
    </row>
    <row r="6" spans="2:9" ht="12.75">
      <c r="B6" t="s">
        <v>894</v>
      </c>
      <c r="I6" s="2">
        <v>115614.5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49887.91</v>
      </c>
    </row>
    <row r="11" spans="2:9" ht="12.75">
      <c r="B11" t="s">
        <v>946</v>
      </c>
      <c r="I11">
        <v>99501.98</v>
      </c>
    </row>
    <row r="12" spans="2:9" ht="12.75">
      <c r="B12" t="s">
        <v>947</v>
      </c>
      <c r="I12">
        <v>23409.45</v>
      </c>
    </row>
    <row r="13" spans="2:9" ht="12.75">
      <c r="B13" t="s">
        <v>889</v>
      </c>
      <c r="I13">
        <v>881.2</v>
      </c>
    </row>
    <row r="14" spans="2:9" ht="12.75">
      <c r="B14" t="s">
        <v>890</v>
      </c>
      <c r="I14">
        <v>596729.94</v>
      </c>
    </row>
    <row r="15" spans="2:9" ht="12.75">
      <c r="B15" t="s">
        <v>949</v>
      </c>
      <c r="I15">
        <v>112191.5</v>
      </c>
    </row>
    <row r="16" spans="2:9" ht="12.75">
      <c r="B16" t="s">
        <v>891</v>
      </c>
      <c r="I16">
        <v>257210.67</v>
      </c>
    </row>
    <row r="17" spans="2:9" ht="12.75">
      <c r="B17" s="2" t="s">
        <v>892</v>
      </c>
      <c r="I17" s="2">
        <f>SUM(I10:I16)</f>
        <v>1139812.65</v>
      </c>
    </row>
    <row r="18" spans="2:9" ht="12.75">
      <c r="B18" t="s">
        <v>893</v>
      </c>
      <c r="I18">
        <v>1139491.2</v>
      </c>
    </row>
    <row r="20" spans="2:9" ht="12.75">
      <c r="B20" t="s">
        <v>942</v>
      </c>
      <c r="I20" s="2">
        <f>I6+I17-I18</f>
        <v>115935.94999999995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34548.07</v>
      </c>
    </row>
    <row r="26" spans="2:9" ht="12.75">
      <c r="B26" s="2" t="s">
        <v>897</v>
      </c>
      <c r="I26" s="2">
        <f>I16</f>
        <v>257210.67</v>
      </c>
    </row>
    <row r="28" spans="2:9" ht="12.75">
      <c r="B28" s="2" t="s">
        <v>898</v>
      </c>
      <c r="I28" s="2">
        <f>SUM(I30:I41)</f>
        <v>333594.81</v>
      </c>
    </row>
    <row r="29" ht="12.75">
      <c r="B29" s="2" t="s">
        <v>899</v>
      </c>
    </row>
    <row r="30" spans="2:9" ht="12.75">
      <c r="B30" t="s">
        <v>900</v>
      </c>
      <c r="I30">
        <v>43913.71</v>
      </c>
    </row>
    <row r="31" spans="2:9" ht="12.75">
      <c r="B31" t="s">
        <v>901</v>
      </c>
      <c r="I31">
        <v>8151.94</v>
      </c>
    </row>
    <row r="32" spans="2:9" ht="12.75">
      <c r="B32" t="s">
        <v>902</v>
      </c>
      <c r="I32">
        <v>42215.39</v>
      </c>
    </row>
    <row r="33" spans="2:9" ht="12.75">
      <c r="B33" t="s">
        <v>903</v>
      </c>
      <c r="I33">
        <v>25232.19</v>
      </c>
    </row>
    <row r="34" spans="2:9" ht="12.75">
      <c r="B34" t="s">
        <v>904</v>
      </c>
      <c r="I34">
        <v>962.71</v>
      </c>
    </row>
    <row r="35" spans="2:9" ht="12.75">
      <c r="B35" t="s">
        <v>905</v>
      </c>
      <c r="I35">
        <v>2454.34</v>
      </c>
    </row>
    <row r="36" spans="2:9" ht="12.75">
      <c r="B36" t="s">
        <v>906</v>
      </c>
      <c r="I36">
        <v>6065.43</v>
      </c>
    </row>
    <row r="37" spans="2:9" ht="12.75">
      <c r="B37" t="s">
        <v>907</v>
      </c>
      <c r="I37">
        <v>41730.16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>
        <f>SUM(I43:I76)</f>
        <v>162868.93999999997</v>
      </c>
    </row>
    <row r="42" ht="12.75">
      <c r="B42" t="s">
        <v>899</v>
      </c>
    </row>
    <row r="43" spans="2:9" ht="12.75">
      <c r="B43" t="s">
        <v>1032</v>
      </c>
      <c r="I43">
        <v>950</v>
      </c>
    </row>
    <row r="44" spans="2:9" ht="12.75">
      <c r="B44" t="s">
        <v>1037</v>
      </c>
      <c r="I44">
        <v>667.42</v>
      </c>
    </row>
    <row r="45" spans="2:9" ht="12.75">
      <c r="B45" t="s">
        <v>0</v>
      </c>
      <c r="I45">
        <v>549.42</v>
      </c>
    </row>
    <row r="46" spans="2:9" ht="12.75">
      <c r="B46" t="s">
        <v>1</v>
      </c>
      <c r="I46">
        <v>417.14</v>
      </c>
    </row>
    <row r="47" spans="2:9" ht="12.75">
      <c r="B47" t="s">
        <v>563</v>
      </c>
      <c r="I47">
        <v>1877.13</v>
      </c>
    </row>
    <row r="48" spans="2:9" ht="12.75">
      <c r="B48" t="s">
        <v>2</v>
      </c>
      <c r="I48">
        <v>4880.24</v>
      </c>
    </row>
    <row r="49" spans="2:9" ht="12.75">
      <c r="B49" t="s">
        <v>3</v>
      </c>
      <c r="I49">
        <v>3219.98</v>
      </c>
    </row>
    <row r="50" spans="2:9" ht="12.75">
      <c r="B50" t="s">
        <v>1044</v>
      </c>
      <c r="I50">
        <v>166.86</v>
      </c>
    </row>
    <row r="51" spans="2:9" ht="12.75">
      <c r="B51" t="s">
        <v>4</v>
      </c>
      <c r="I51">
        <v>417.14</v>
      </c>
    </row>
    <row r="52" spans="2:9" ht="12.75">
      <c r="B52" t="s">
        <v>4</v>
      </c>
      <c r="I52">
        <v>417.14</v>
      </c>
    </row>
    <row r="53" spans="2:9" ht="12.75">
      <c r="B53" t="s">
        <v>559</v>
      </c>
      <c r="I53">
        <v>904.28</v>
      </c>
    </row>
    <row r="54" spans="2:9" ht="12.75">
      <c r="B54" t="s">
        <v>5</v>
      </c>
      <c r="I54">
        <v>954.28</v>
      </c>
    </row>
    <row r="55" spans="2:9" ht="12.75">
      <c r="B55" t="s">
        <v>1046</v>
      </c>
      <c r="I55">
        <v>465.71</v>
      </c>
    </row>
    <row r="56" spans="2:9" ht="12.75">
      <c r="B56" t="s">
        <v>1048</v>
      </c>
      <c r="I56">
        <v>558.14</v>
      </c>
    </row>
    <row r="57" spans="2:9" ht="12.75">
      <c r="B57" t="s">
        <v>6</v>
      </c>
      <c r="I57">
        <v>11174.15</v>
      </c>
    </row>
    <row r="58" spans="2:9" ht="12.75">
      <c r="B58" t="s">
        <v>561</v>
      </c>
      <c r="I58">
        <v>1890.12</v>
      </c>
    </row>
    <row r="59" spans="2:9" ht="12.75">
      <c r="B59" t="s">
        <v>7</v>
      </c>
      <c r="I59">
        <v>2490.12</v>
      </c>
    </row>
    <row r="60" spans="2:9" ht="12.75">
      <c r="B60" t="s">
        <v>1087</v>
      </c>
      <c r="I60">
        <v>472.53</v>
      </c>
    </row>
    <row r="61" spans="2:9" ht="12.75">
      <c r="B61" t="s">
        <v>1049</v>
      </c>
      <c r="I61">
        <v>1251.42</v>
      </c>
    </row>
    <row r="62" spans="2:9" ht="12.75">
      <c r="B62" t="s">
        <v>8</v>
      </c>
      <c r="I62">
        <v>625.71</v>
      </c>
    </row>
    <row r="63" spans="2:9" ht="12.75">
      <c r="B63" t="s">
        <v>1079</v>
      </c>
      <c r="I63">
        <v>620.22</v>
      </c>
    </row>
    <row r="64" spans="2:9" ht="12.75">
      <c r="B64" t="s">
        <v>9</v>
      </c>
      <c r="I64">
        <v>614.14</v>
      </c>
    </row>
    <row r="65" spans="2:9" ht="12.75">
      <c r="B65" t="s">
        <v>10</v>
      </c>
      <c r="I65">
        <v>417.14</v>
      </c>
    </row>
    <row r="66" spans="2:9" ht="12.75">
      <c r="B66" t="s">
        <v>11</v>
      </c>
      <c r="I66">
        <v>109510.4</v>
      </c>
    </row>
    <row r="67" spans="2:9" ht="12.75">
      <c r="B67" t="s">
        <v>12</v>
      </c>
      <c r="I67">
        <v>499.9</v>
      </c>
    </row>
    <row r="68" spans="2:9" ht="12.75">
      <c r="B68" t="s">
        <v>13</v>
      </c>
      <c r="I68">
        <v>945.06</v>
      </c>
    </row>
    <row r="69" spans="2:9" ht="12.75">
      <c r="B69" t="s">
        <v>1050</v>
      </c>
      <c r="I69">
        <v>333.71</v>
      </c>
    </row>
    <row r="70" spans="2:9" ht="12.75">
      <c r="B70" t="s">
        <v>14</v>
      </c>
      <c r="I70">
        <v>1890.12</v>
      </c>
    </row>
    <row r="71" spans="2:9" ht="12.75">
      <c r="B71" t="s">
        <v>15</v>
      </c>
      <c r="I71">
        <v>2865.32</v>
      </c>
    </row>
    <row r="72" spans="2:9" ht="12.75">
      <c r="B72" t="s">
        <v>15</v>
      </c>
      <c r="I72">
        <v>4755.44</v>
      </c>
    </row>
    <row r="73" spans="2:9" ht="12.75">
      <c r="B73" t="s">
        <v>1048</v>
      </c>
      <c r="I73">
        <v>814.93</v>
      </c>
    </row>
    <row r="74" spans="2:9" ht="12.75">
      <c r="B74" t="s">
        <v>1038</v>
      </c>
      <c r="I74">
        <v>3363.51</v>
      </c>
    </row>
    <row r="75" spans="2:9" ht="12.75">
      <c r="B75" t="s">
        <v>1053</v>
      </c>
      <c r="I75">
        <v>945.06</v>
      </c>
    </row>
    <row r="76" spans="2:9" ht="12.75">
      <c r="B76" t="s">
        <v>17</v>
      </c>
      <c r="I76">
        <v>945.06</v>
      </c>
    </row>
    <row r="78" spans="2:9" ht="12.75">
      <c r="B78" s="20" t="s">
        <v>941</v>
      </c>
      <c r="C78" s="20"/>
      <c r="D78" s="20"/>
      <c r="E78" s="20"/>
      <c r="F78" s="20"/>
      <c r="G78" s="20"/>
      <c r="H78" s="20"/>
      <c r="I78" s="2">
        <f>I24+I26-I28</f>
        <v>-41836.07000000001</v>
      </c>
    </row>
    <row r="80" ht="12.75">
      <c r="C80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3:I92"/>
  <sheetViews>
    <sheetView workbookViewId="0" topLeftCell="A73">
      <selection activeCell="K100" sqref="K100"/>
    </sheetView>
  </sheetViews>
  <sheetFormatPr defaultColWidth="9.140625" defaultRowHeight="12.75"/>
  <sheetData>
    <row r="3" ht="12.75">
      <c r="D3" s="1" t="s">
        <v>884</v>
      </c>
    </row>
    <row r="4" ht="12.75">
      <c r="D4" s="1" t="s">
        <v>939</v>
      </c>
    </row>
    <row r="5" ht="12.75">
      <c r="D5" s="1" t="s">
        <v>955</v>
      </c>
    </row>
    <row r="6" ht="12.75">
      <c r="D6" s="1" t="s">
        <v>886</v>
      </c>
    </row>
    <row r="7" spans="2:9" ht="12.75">
      <c r="B7" t="s">
        <v>894</v>
      </c>
      <c r="I7" s="2">
        <v>231062.96</v>
      </c>
    </row>
    <row r="9" spans="2:3" ht="12.75">
      <c r="B9" s="2" t="s">
        <v>887</v>
      </c>
      <c r="C9" s="2"/>
    </row>
    <row r="11" spans="2:9" ht="12.75">
      <c r="B11" t="s">
        <v>888</v>
      </c>
      <c r="I11">
        <v>76909.02</v>
      </c>
    </row>
    <row r="12" spans="2:9" ht="12.75">
      <c r="B12" t="s">
        <v>946</v>
      </c>
      <c r="I12">
        <v>153155</v>
      </c>
    </row>
    <row r="13" spans="2:9" ht="12.75">
      <c r="B13" t="s">
        <v>947</v>
      </c>
      <c r="I13">
        <v>64908.72</v>
      </c>
    </row>
    <row r="14" spans="2:9" ht="12.75">
      <c r="B14" t="s">
        <v>889</v>
      </c>
      <c r="I14">
        <v>0</v>
      </c>
    </row>
    <row r="15" spans="2:9" ht="12.75">
      <c r="B15" t="s">
        <v>890</v>
      </c>
      <c r="I15">
        <v>986049.75</v>
      </c>
    </row>
    <row r="16" spans="2:9" ht="12.75">
      <c r="B16" t="s">
        <v>949</v>
      </c>
      <c r="I16">
        <v>161290.66</v>
      </c>
    </row>
    <row r="17" spans="2:9" ht="12.75">
      <c r="B17" t="s">
        <v>891</v>
      </c>
      <c r="I17">
        <v>445189.86</v>
      </c>
    </row>
    <row r="18" spans="2:9" ht="12.75">
      <c r="B18" s="2" t="s">
        <v>892</v>
      </c>
      <c r="I18" s="2">
        <f>SUM(I11:I17)</f>
        <v>1887503.0099999998</v>
      </c>
    </row>
    <row r="19" spans="2:9" ht="12.75">
      <c r="B19" t="s">
        <v>893</v>
      </c>
      <c r="I19">
        <v>1831147.75</v>
      </c>
    </row>
    <row r="20" spans="2:9" ht="12.75">
      <c r="B20" t="s">
        <v>614</v>
      </c>
      <c r="I20">
        <v>1563.39</v>
      </c>
    </row>
    <row r="21" spans="2:9" ht="12.75">
      <c r="B21" t="s">
        <v>942</v>
      </c>
      <c r="I21" s="2">
        <f>I7+I18-I19</f>
        <v>287418.21999999974</v>
      </c>
    </row>
    <row r="23" spans="2:4" ht="12.75">
      <c r="B23" s="2" t="s">
        <v>895</v>
      </c>
      <c r="C23" s="2"/>
      <c r="D23" s="2"/>
    </row>
    <row r="24" spans="2:4" ht="12.75">
      <c r="B24" s="2"/>
      <c r="C24" s="2"/>
      <c r="D24" s="2"/>
    </row>
    <row r="25" spans="2:9" ht="12.75">
      <c r="B25" s="2" t="s">
        <v>943</v>
      </c>
      <c r="C25" s="2"/>
      <c r="D25" s="2"/>
      <c r="I25">
        <v>93203.54</v>
      </c>
    </row>
    <row r="27" spans="2:9" ht="12.75">
      <c r="B27" s="2" t="s">
        <v>615</v>
      </c>
      <c r="I27" s="2">
        <f>I17+I20</f>
        <v>446753.25</v>
      </c>
    </row>
    <row r="29" spans="2:9" ht="12.75">
      <c r="B29" s="2" t="s">
        <v>898</v>
      </c>
      <c r="I29" s="2">
        <f>SUM(I31:I42)</f>
        <v>484397.04000000004</v>
      </c>
    </row>
    <row r="30" ht="12.75">
      <c r="B30" s="2" t="s">
        <v>899</v>
      </c>
    </row>
    <row r="31" spans="2:9" ht="12.75">
      <c r="B31" t="s">
        <v>900</v>
      </c>
      <c r="I31">
        <v>70378.23</v>
      </c>
    </row>
    <row r="32" spans="2:9" ht="12.75">
      <c r="B32" t="s">
        <v>901</v>
      </c>
      <c r="I32">
        <v>13064.69</v>
      </c>
    </row>
    <row r="33" spans="2:9" ht="12.75">
      <c r="B33" t="s">
        <v>902</v>
      </c>
      <c r="I33">
        <v>67656.42</v>
      </c>
    </row>
    <row r="34" spans="2:9" ht="12.75">
      <c r="B34" t="s">
        <v>903</v>
      </c>
      <c r="I34">
        <v>40438.32</v>
      </c>
    </row>
    <row r="35" spans="2:9" ht="12.75">
      <c r="B35" t="s">
        <v>904</v>
      </c>
      <c r="I35">
        <v>1138.32</v>
      </c>
    </row>
    <row r="36" spans="2:9" ht="12.75">
      <c r="B36" t="s">
        <v>905</v>
      </c>
      <c r="I36">
        <v>39271.83</v>
      </c>
    </row>
    <row r="37" spans="2:9" ht="12.75">
      <c r="B37" t="s">
        <v>906</v>
      </c>
      <c r="I37">
        <v>9720.75</v>
      </c>
    </row>
    <row r="38" spans="2:9" ht="12.75">
      <c r="B38" t="s">
        <v>907</v>
      </c>
      <c r="I38">
        <v>66878.76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spans="2:9" ht="12.75">
      <c r="B42" t="s">
        <v>935</v>
      </c>
      <c r="I42">
        <f>SUM(I44:I88)</f>
        <v>175849.72</v>
      </c>
    </row>
    <row r="43" ht="12.75">
      <c r="B43" t="s">
        <v>899</v>
      </c>
    </row>
    <row r="44" spans="2:9" ht="12.75">
      <c r="B44" t="s">
        <v>1032</v>
      </c>
      <c r="I44">
        <v>150</v>
      </c>
    </row>
    <row r="45" spans="2:9" ht="12.75">
      <c r="B45" t="s">
        <v>205</v>
      </c>
      <c r="I45">
        <v>9625</v>
      </c>
    </row>
    <row r="46" spans="2:9" ht="12.75">
      <c r="B46" t="s">
        <v>1110</v>
      </c>
      <c r="I46">
        <v>3337.12</v>
      </c>
    </row>
    <row r="47" spans="2:9" ht="12.75">
      <c r="B47" t="s">
        <v>828</v>
      </c>
      <c r="I47">
        <v>3877.74</v>
      </c>
    </row>
    <row r="48" spans="2:9" ht="12.75">
      <c r="B48" t="s">
        <v>772</v>
      </c>
      <c r="I48">
        <v>312.85</v>
      </c>
    </row>
    <row r="49" spans="2:9" ht="12.75">
      <c r="B49" t="s">
        <v>829</v>
      </c>
      <c r="I49">
        <v>1890.12</v>
      </c>
    </row>
    <row r="50" spans="2:9" ht="12.75">
      <c r="B50" t="s">
        <v>830</v>
      </c>
      <c r="I50">
        <v>2868.56</v>
      </c>
    </row>
    <row r="51" spans="2:9" ht="12.75">
      <c r="B51" t="s">
        <v>831</v>
      </c>
      <c r="I51">
        <v>1890.12</v>
      </c>
    </row>
    <row r="52" spans="2:9" ht="12.75">
      <c r="B52" t="s">
        <v>831</v>
      </c>
      <c r="I52">
        <v>1890.12</v>
      </c>
    </row>
    <row r="53" spans="2:9" ht="12.75">
      <c r="B53" t="s">
        <v>1042</v>
      </c>
      <c r="I53">
        <v>2190.12</v>
      </c>
    </row>
    <row r="54" spans="2:9" ht="12.75">
      <c r="B54" t="s">
        <v>832</v>
      </c>
      <c r="I54">
        <v>208.57</v>
      </c>
    </row>
    <row r="55" spans="2:9" ht="12.75">
      <c r="B55" t="s">
        <v>1076</v>
      </c>
      <c r="I55">
        <v>944.28</v>
      </c>
    </row>
    <row r="56" spans="2:9" ht="12.75">
      <c r="B56" t="s">
        <v>833</v>
      </c>
      <c r="I56">
        <v>1317.14</v>
      </c>
    </row>
    <row r="57" spans="2:9" ht="12.75">
      <c r="B57" t="s">
        <v>834</v>
      </c>
      <c r="I57">
        <v>361.12</v>
      </c>
    </row>
    <row r="58" spans="2:9" ht="12.75">
      <c r="B58" t="s">
        <v>835</v>
      </c>
      <c r="I58">
        <v>1993.87</v>
      </c>
    </row>
    <row r="59" spans="2:9" ht="12.75">
      <c r="B59" t="s">
        <v>836</v>
      </c>
      <c r="I59">
        <v>433.88</v>
      </c>
    </row>
    <row r="60" spans="2:9" ht="12.75">
      <c r="B60" t="s">
        <v>837</v>
      </c>
      <c r="I60">
        <v>851.02</v>
      </c>
    </row>
    <row r="61" spans="2:9" ht="12.75">
      <c r="B61" t="s">
        <v>812</v>
      </c>
      <c r="I61">
        <v>1890.12</v>
      </c>
    </row>
    <row r="62" spans="2:9" ht="12.75">
      <c r="B62" t="s">
        <v>838</v>
      </c>
      <c r="I62">
        <v>4637.12</v>
      </c>
    </row>
    <row r="63" spans="2:9" ht="12.75">
      <c r="B63" t="s">
        <v>839</v>
      </c>
      <c r="I63">
        <v>2828.56</v>
      </c>
    </row>
    <row r="64" spans="2:9" ht="12.75">
      <c r="B64" t="s">
        <v>1048</v>
      </c>
      <c r="I64">
        <v>2568.56</v>
      </c>
    </row>
    <row r="65" spans="2:9" ht="12.75">
      <c r="B65" t="s">
        <v>43</v>
      </c>
      <c r="I65">
        <v>1890.12</v>
      </c>
    </row>
    <row r="66" spans="2:9" ht="12.75">
      <c r="B66" t="s">
        <v>322</v>
      </c>
      <c r="I66">
        <v>1890.12</v>
      </c>
    </row>
    <row r="67" spans="2:9" ht="12.75">
      <c r="B67" t="s">
        <v>1083</v>
      </c>
      <c r="I67">
        <v>91528.71</v>
      </c>
    </row>
    <row r="68" spans="2:9" ht="12.75">
      <c r="B68" t="s">
        <v>840</v>
      </c>
      <c r="I68">
        <v>1890.12</v>
      </c>
    </row>
    <row r="69" spans="2:9" ht="12.75">
      <c r="B69" t="s">
        <v>1086</v>
      </c>
      <c r="I69">
        <v>1890.12</v>
      </c>
    </row>
    <row r="70" spans="2:9" ht="12.75">
      <c r="B70" t="s">
        <v>841</v>
      </c>
      <c r="I70">
        <v>1890.12</v>
      </c>
    </row>
    <row r="71" spans="2:9" ht="12.75">
      <c r="B71" t="s">
        <v>1109</v>
      </c>
      <c r="I71">
        <v>945.06</v>
      </c>
    </row>
    <row r="72" spans="2:9" ht="12.75">
      <c r="B72" t="s">
        <v>842</v>
      </c>
      <c r="I72">
        <v>2620.12</v>
      </c>
    </row>
    <row r="73" spans="2:9" ht="12.75">
      <c r="B73" t="s">
        <v>26</v>
      </c>
      <c r="I73">
        <v>417.14</v>
      </c>
    </row>
    <row r="74" spans="2:9" ht="12.75">
      <c r="B74" t="s">
        <v>413</v>
      </c>
      <c r="I74">
        <v>2373.53</v>
      </c>
    </row>
    <row r="75" spans="2:9" ht="12.75">
      <c r="B75" t="s">
        <v>843</v>
      </c>
      <c r="I75">
        <v>1417.59</v>
      </c>
    </row>
    <row r="76" spans="2:9" ht="12.75">
      <c r="B76" t="s">
        <v>304</v>
      </c>
      <c r="I76">
        <v>2205.74</v>
      </c>
    </row>
    <row r="77" spans="2:9" ht="12.75">
      <c r="B77" t="s">
        <v>379</v>
      </c>
      <c r="I77">
        <v>417.14</v>
      </c>
    </row>
    <row r="78" spans="2:9" ht="12.75">
      <c r="B78" t="s">
        <v>587</v>
      </c>
      <c r="I78">
        <v>3405.46</v>
      </c>
    </row>
    <row r="79" spans="2:9" ht="12.75">
      <c r="B79" t="s">
        <v>218</v>
      </c>
      <c r="I79">
        <v>417.14</v>
      </c>
    </row>
    <row r="80" spans="2:9" ht="12.75">
      <c r="B80" t="s">
        <v>844</v>
      </c>
      <c r="I80">
        <v>417.14</v>
      </c>
    </row>
    <row r="81" spans="2:9" ht="12.75">
      <c r="B81" t="s">
        <v>70</v>
      </c>
      <c r="I81">
        <v>630.48</v>
      </c>
    </row>
    <row r="82" spans="2:9" ht="12.75">
      <c r="B82" t="s">
        <v>1038</v>
      </c>
      <c r="I82">
        <v>1638.95</v>
      </c>
    </row>
    <row r="83" spans="2:9" ht="12.75">
      <c r="B83" t="s">
        <v>437</v>
      </c>
      <c r="I83">
        <v>708.8</v>
      </c>
    </row>
    <row r="84" spans="2:9" ht="12.75">
      <c r="B84" t="s">
        <v>746</v>
      </c>
      <c r="I84">
        <v>472.53</v>
      </c>
    </row>
    <row r="85" spans="2:9" ht="12.75">
      <c r="B85" t="s">
        <v>845</v>
      </c>
      <c r="I85">
        <v>945.06</v>
      </c>
    </row>
    <row r="86" spans="2:9" ht="12.75">
      <c r="B86" t="s">
        <v>846</v>
      </c>
      <c r="I86">
        <v>7383.55</v>
      </c>
    </row>
    <row r="87" spans="2:9" ht="12.75">
      <c r="B87" t="s">
        <v>1091</v>
      </c>
      <c r="I87">
        <v>2388.99</v>
      </c>
    </row>
    <row r="89" spans="2:9" ht="12.75">
      <c r="B89" t="s">
        <v>941</v>
      </c>
      <c r="I89" s="2">
        <f>I25+I27-I29</f>
        <v>55559.75</v>
      </c>
    </row>
    <row r="92" ht="12.75">
      <c r="C92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3:I68"/>
  <sheetViews>
    <sheetView workbookViewId="0" topLeftCell="A45">
      <selection activeCell="L60" sqref="L60:L61"/>
    </sheetView>
  </sheetViews>
  <sheetFormatPr defaultColWidth="9.140625" defaultRowHeight="12.75"/>
  <sheetData>
    <row r="3" ht="12.75">
      <c r="D3" s="1" t="s">
        <v>884</v>
      </c>
    </row>
    <row r="4" ht="12.75">
      <c r="D4" s="1" t="s">
        <v>939</v>
      </c>
    </row>
    <row r="5" ht="12.75">
      <c r="D5" s="1" t="s">
        <v>953</v>
      </c>
    </row>
    <row r="6" ht="12.75">
      <c r="D6" s="1" t="s">
        <v>886</v>
      </c>
    </row>
    <row r="7" spans="2:9" ht="12.75">
      <c r="B7" t="s">
        <v>894</v>
      </c>
      <c r="I7" s="2">
        <v>53728.41</v>
      </c>
    </row>
    <row r="9" spans="2:3" ht="12.75">
      <c r="B9" s="2" t="s">
        <v>887</v>
      </c>
      <c r="C9" s="2"/>
    </row>
    <row r="11" spans="2:9" ht="12.75">
      <c r="B11" t="s">
        <v>888</v>
      </c>
      <c r="I11">
        <v>25451.86</v>
      </c>
    </row>
    <row r="12" spans="2:9" ht="12.75">
      <c r="B12" t="s">
        <v>946</v>
      </c>
      <c r="I12">
        <v>50693.69</v>
      </c>
    </row>
    <row r="13" spans="2:9" ht="12.75">
      <c r="B13" t="s">
        <v>947</v>
      </c>
      <c r="I13">
        <v>36314.76</v>
      </c>
    </row>
    <row r="14" spans="2:9" ht="12.75">
      <c r="B14" t="s">
        <v>889</v>
      </c>
      <c r="I14">
        <v>0</v>
      </c>
    </row>
    <row r="15" spans="2:9" ht="12.75">
      <c r="B15" t="s">
        <v>890</v>
      </c>
      <c r="I15">
        <v>298852.79</v>
      </c>
    </row>
    <row r="16" spans="2:9" ht="12.75">
      <c r="B16" t="s">
        <v>949</v>
      </c>
      <c r="I16">
        <v>30461.37</v>
      </c>
    </row>
    <row r="17" spans="2:9" ht="12.75">
      <c r="B17" t="s">
        <v>891</v>
      </c>
      <c r="I17">
        <v>133280.16</v>
      </c>
    </row>
    <row r="19" spans="2:9" ht="12.75">
      <c r="B19" s="2" t="s">
        <v>892</v>
      </c>
      <c r="I19" s="2">
        <f>SUM(I11:I18)</f>
        <v>575054.63</v>
      </c>
    </row>
    <row r="20" spans="2:9" ht="12.75">
      <c r="B20" t="s">
        <v>893</v>
      </c>
      <c r="I20">
        <v>579921.87</v>
      </c>
    </row>
    <row r="21" spans="2:9" ht="12.75">
      <c r="B21" t="s">
        <v>954</v>
      </c>
      <c r="I21">
        <v>7269.71</v>
      </c>
    </row>
    <row r="22" spans="2:9" ht="12.75">
      <c r="B22" t="s">
        <v>942</v>
      </c>
      <c r="I22" s="2">
        <f>I7+I19-I20</f>
        <v>48861.17000000004</v>
      </c>
    </row>
    <row r="24" spans="2:4" ht="12.75">
      <c r="B24" s="2" t="s">
        <v>895</v>
      </c>
      <c r="C24" s="2"/>
      <c r="D24" s="2"/>
    </row>
    <row r="25" spans="2:9" ht="12.75">
      <c r="B25" s="2" t="s">
        <v>943</v>
      </c>
      <c r="C25" s="2"/>
      <c r="D25" s="2"/>
      <c r="I25">
        <v>3847.05</v>
      </c>
    </row>
    <row r="27" spans="2:9" ht="12.75">
      <c r="B27" s="2" t="s">
        <v>680</v>
      </c>
      <c r="I27" s="2">
        <f>I17+I21</f>
        <v>140549.87</v>
      </c>
    </row>
    <row r="29" spans="2:9" ht="12.75">
      <c r="B29" s="2" t="s">
        <v>898</v>
      </c>
      <c r="I29" s="2">
        <f>SUM(I31:I42)</f>
        <v>148869.43999999997</v>
      </c>
    </row>
    <row r="30" ht="12.75">
      <c r="B30" s="2" t="s">
        <v>899</v>
      </c>
    </row>
    <row r="31" spans="2:9" ht="12.75">
      <c r="B31" t="s">
        <v>900</v>
      </c>
      <c r="I31">
        <v>21131.82</v>
      </c>
    </row>
    <row r="32" spans="2:9" ht="12.75">
      <c r="B32" t="s">
        <v>901</v>
      </c>
      <c r="I32">
        <v>3922.81</v>
      </c>
    </row>
    <row r="33" spans="2:9" ht="12.75">
      <c r="B33" t="s">
        <v>902</v>
      </c>
      <c r="I33">
        <v>20314.57</v>
      </c>
    </row>
    <row r="34" spans="2:9" ht="12.75">
      <c r="B34" t="s">
        <v>903</v>
      </c>
      <c r="I34">
        <v>12142.04</v>
      </c>
    </row>
    <row r="35" spans="2:9" ht="12.75">
      <c r="B35" t="s">
        <v>904</v>
      </c>
      <c r="I35">
        <v>609.62</v>
      </c>
    </row>
    <row r="36" spans="2:9" ht="12.75">
      <c r="B36" t="s">
        <v>905</v>
      </c>
      <c r="I36">
        <v>11791.79</v>
      </c>
    </row>
    <row r="37" spans="2:9" ht="12.75">
      <c r="B37" t="s">
        <v>906</v>
      </c>
      <c r="I37">
        <v>2918.76</v>
      </c>
    </row>
    <row r="38" spans="2:9" ht="12.75">
      <c r="B38" t="s">
        <v>907</v>
      </c>
      <c r="I38">
        <v>20081.07</v>
      </c>
    </row>
    <row r="39" ht="12.75">
      <c r="B39" t="s">
        <v>908</v>
      </c>
    </row>
    <row r="40" ht="12.75">
      <c r="B40" t="s">
        <v>909</v>
      </c>
    </row>
    <row r="41" ht="12.75">
      <c r="B41" t="s">
        <v>934</v>
      </c>
    </row>
    <row r="42" spans="2:9" ht="12.75">
      <c r="B42" t="s">
        <v>935</v>
      </c>
      <c r="I42">
        <f>SUM(I44:I64)</f>
        <v>55956.959999999985</v>
      </c>
    </row>
    <row r="43" ht="12.75">
      <c r="B43" t="s">
        <v>899</v>
      </c>
    </row>
    <row r="44" spans="2:9" ht="12.75">
      <c r="B44" t="s">
        <v>1032</v>
      </c>
      <c r="I44">
        <v>530</v>
      </c>
    </row>
    <row r="45" spans="2:9" ht="12.75">
      <c r="B45" t="s">
        <v>1037</v>
      </c>
      <c r="I45">
        <v>834.28</v>
      </c>
    </row>
    <row r="46" spans="2:9" ht="12.75">
      <c r="B46" t="s">
        <v>140</v>
      </c>
      <c r="I46">
        <v>36580</v>
      </c>
    </row>
    <row r="47" spans="2:9" ht="12.75">
      <c r="B47" t="s">
        <v>847</v>
      </c>
      <c r="I47">
        <v>1192.43</v>
      </c>
    </row>
    <row r="48" spans="2:9" ht="12.75">
      <c r="B48" t="s">
        <v>430</v>
      </c>
      <c r="I48">
        <v>333.71</v>
      </c>
    </row>
    <row r="49" spans="2:9" ht="12.75">
      <c r="B49" t="s">
        <v>152</v>
      </c>
      <c r="I49">
        <v>83.43</v>
      </c>
    </row>
    <row r="50" spans="2:9" ht="12.75">
      <c r="B50" t="s">
        <v>421</v>
      </c>
      <c r="I50">
        <v>2085.7</v>
      </c>
    </row>
    <row r="51" spans="2:9" ht="12.75">
      <c r="B51" t="s">
        <v>1044</v>
      </c>
      <c r="I51">
        <v>166.86</v>
      </c>
    </row>
    <row r="52" spans="2:9" ht="12.75">
      <c r="B52" t="s">
        <v>1044</v>
      </c>
      <c r="I52">
        <v>166.86</v>
      </c>
    </row>
    <row r="53" spans="2:9" ht="12.75">
      <c r="B53" t="s">
        <v>848</v>
      </c>
      <c r="I53">
        <v>417.14</v>
      </c>
    </row>
    <row r="54" spans="2:9" ht="12.75">
      <c r="B54" t="s">
        <v>849</v>
      </c>
      <c r="I54">
        <v>834.28</v>
      </c>
    </row>
    <row r="55" spans="2:9" ht="12.75">
      <c r="B55" t="s">
        <v>1038</v>
      </c>
      <c r="I55">
        <v>1468.68</v>
      </c>
    </row>
    <row r="56" spans="2:9" ht="12.75">
      <c r="B56" t="s">
        <v>143</v>
      </c>
      <c r="I56">
        <v>3780.24</v>
      </c>
    </row>
    <row r="57" spans="2:9" ht="12.75">
      <c r="B57" t="s">
        <v>850</v>
      </c>
      <c r="I57">
        <v>1515.42</v>
      </c>
    </row>
    <row r="58" spans="2:9" ht="12.75">
      <c r="B58" t="s">
        <v>1109</v>
      </c>
      <c r="I58">
        <v>945.06</v>
      </c>
    </row>
    <row r="59" spans="2:9" ht="12.75">
      <c r="B59" t="s">
        <v>26</v>
      </c>
      <c r="I59">
        <v>417.14</v>
      </c>
    </row>
    <row r="60" spans="2:9" ht="12.75">
      <c r="B60" t="s">
        <v>413</v>
      </c>
      <c r="I60">
        <v>817.6</v>
      </c>
    </row>
    <row r="61" spans="2:9" ht="12.75">
      <c r="B61" t="s">
        <v>1053</v>
      </c>
      <c r="I61">
        <v>472.53</v>
      </c>
    </row>
    <row r="62" spans="2:9" ht="12.75">
      <c r="B62" t="s">
        <v>851</v>
      </c>
      <c r="I62">
        <v>472.53</v>
      </c>
    </row>
    <row r="63" spans="2:9" ht="12.75">
      <c r="B63" t="s">
        <v>147</v>
      </c>
      <c r="I63">
        <v>227.42</v>
      </c>
    </row>
    <row r="64" spans="2:9" ht="12.75">
      <c r="B64" t="s">
        <v>852</v>
      </c>
      <c r="I64">
        <v>2615.65</v>
      </c>
    </row>
    <row r="66" spans="2:9" ht="12.75">
      <c r="B66" t="s">
        <v>941</v>
      </c>
      <c r="I66" s="2">
        <f>I25+I27-I29</f>
        <v>-4472.5199999999895</v>
      </c>
    </row>
    <row r="68" ht="12.75">
      <c r="B68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3:I73"/>
  <sheetViews>
    <sheetView workbookViewId="0" topLeftCell="A60">
      <selection activeCell="L78" sqref="L78"/>
    </sheetView>
  </sheetViews>
  <sheetFormatPr defaultColWidth="9.140625" defaultRowHeight="12.75"/>
  <sheetData>
    <row r="3" ht="12.75">
      <c r="D3" s="1" t="s">
        <v>884</v>
      </c>
    </row>
    <row r="4" ht="12.75">
      <c r="D4" s="1" t="s">
        <v>939</v>
      </c>
    </row>
    <row r="5" ht="12.75">
      <c r="D5" s="1" t="s">
        <v>951</v>
      </c>
    </row>
    <row r="6" ht="12.75">
      <c r="D6" s="1" t="s">
        <v>886</v>
      </c>
    </row>
    <row r="7" spans="2:9" ht="12.75">
      <c r="B7" t="s">
        <v>894</v>
      </c>
      <c r="I7" s="2">
        <v>146623.66</v>
      </c>
    </row>
    <row r="9" spans="2:3" ht="12.75">
      <c r="B9" s="2" t="s">
        <v>887</v>
      </c>
      <c r="C9" s="2"/>
    </row>
    <row r="11" spans="2:9" ht="12.75">
      <c r="B11" t="s">
        <v>888</v>
      </c>
      <c r="I11">
        <v>71883.91</v>
      </c>
    </row>
    <row r="12" spans="2:9" ht="12.75">
      <c r="B12" t="s">
        <v>946</v>
      </c>
      <c r="I12">
        <v>143358.49</v>
      </c>
    </row>
    <row r="13" spans="2:9" ht="12.75">
      <c r="B13" t="s">
        <v>947</v>
      </c>
      <c r="I13">
        <v>58700.47</v>
      </c>
    </row>
    <row r="14" spans="2:9" ht="12.75">
      <c r="B14" t="s">
        <v>889</v>
      </c>
      <c r="I14">
        <v>0</v>
      </c>
    </row>
    <row r="15" spans="2:9" ht="12.75">
      <c r="B15" t="s">
        <v>890</v>
      </c>
      <c r="I15">
        <v>950126.91</v>
      </c>
    </row>
    <row r="16" spans="2:9" ht="12.75">
      <c r="B16" t="s">
        <v>949</v>
      </c>
      <c r="I16">
        <v>151650.53</v>
      </c>
    </row>
    <row r="17" spans="2:9" ht="12.75">
      <c r="B17" t="s">
        <v>891</v>
      </c>
      <c r="I17">
        <v>415652.46</v>
      </c>
    </row>
    <row r="19" spans="2:9" ht="12.75">
      <c r="B19" s="2" t="s">
        <v>892</v>
      </c>
      <c r="I19" s="2">
        <f>SUM(I11:I18)</f>
        <v>1791372.77</v>
      </c>
    </row>
    <row r="20" spans="2:9" ht="12.75">
      <c r="B20" t="s">
        <v>893</v>
      </c>
      <c r="I20">
        <v>1754912.55</v>
      </c>
    </row>
    <row r="21" spans="2:9" ht="12.75">
      <c r="B21" t="s">
        <v>952</v>
      </c>
      <c r="I21">
        <v>14050.95</v>
      </c>
    </row>
    <row r="22" spans="2:9" ht="12.75">
      <c r="B22" t="s">
        <v>894</v>
      </c>
      <c r="I22" s="2">
        <f>I7+I19-I20</f>
        <v>183083.8799999999</v>
      </c>
    </row>
    <row r="24" spans="2:4" ht="12.75">
      <c r="B24" s="2" t="s">
        <v>895</v>
      </c>
      <c r="C24" s="2"/>
      <c r="D24" s="2"/>
    </row>
    <row r="25" spans="2:4" ht="12.75">
      <c r="B25" s="2"/>
      <c r="C25" s="2"/>
      <c r="D25" s="2"/>
    </row>
    <row r="26" spans="2:9" ht="12.75">
      <c r="B26" s="2" t="s">
        <v>943</v>
      </c>
      <c r="C26" s="2"/>
      <c r="D26" s="2"/>
      <c r="I26">
        <v>55023.62</v>
      </c>
    </row>
    <row r="28" spans="2:9" ht="12.75">
      <c r="B28" s="2" t="s">
        <v>680</v>
      </c>
      <c r="I28" s="2">
        <f>I17+I21</f>
        <v>429703.41000000003</v>
      </c>
    </row>
    <row r="30" spans="2:9" ht="12.75">
      <c r="B30" s="2" t="s">
        <v>898</v>
      </c>
      <c r="I30" s="2">
        <f>SUM(I32:I43)</f>
        <v>470688.4700000001</v>
      </c>
    </row>
    <row r="31" ht="12.75">
      <c r="B31" s="2" t="s">
        <v>899</v>
      </c>
    </row>
    <row r="32" spans="2:9" ht="12.75">
      <c r="B32" t="s">
        <v>900</v>
      </c>
      <c r="I32">
        <v>66976.44</v>
      </c>
    </row>
    <row r="33" spans="2:9" ht="12.75">
      <c r="B33" t="s">
        <v>901</v>
      </c>
      <c r="I33">
        <v>12433.2</v>
      </c>
    </row>
    <row r="34" spans="2:9" ht="12.75">
      <c r="B34" t="s">
        <v>902</v>
      </c>
      <c r="I34">
        <v>64386.19</v>
      </c>
    </row>
    <row r="35" spans="2:9" ht="12.75">
      <c r="B35" t="s">
        <v>903</v>
      </c>
      <c r="I35">
        <v>38483.7</v>
      </c>
    </row>
    <row r="36" spans="2:9" ht="12.75">
      <c r="B36" t="s">
        <v>904</v>
      </c>
      <c r="I36">
        <v>1223.15</v>
      </c>
    </row>
    <row r="37" spans="2:9" ht="12.75">
      <c r="B37" t="s">
        <v>905</v>
      </c>
      <c r="I37">
        <v>37373.6</v>
      </c>
    </row>
    <row r="38" spans="2:9" ht="12.75">
      <c r="B38" t="s">
        <v>906</v>
      </c>
      <c r="I38">
        <v>9250.89</v>
      </c>
    </row>
    <row r="39" spans="2:9" ht="12.75">
      <c r="B39" t="s">
        <v>907</v>
      </c>
      <c r="I39">
        <v>63646.12</v>
      </c>
    </row>
    <row r="40" ht="12.75">
      <c r="B40" t="s">
        <v>908</v>
      </c>
    </row>
    <row r="41" ht="12.75">
      <c r="B41" t="s">
        <v>909</v>
      </c>
    </row>
    <row r="42" ht="12.75">
      <c r="B42" t="s">
        <v>934</v>
      </c>
    </row>
    <row r="43" spans="2:9" ht="12.75">
      <c r="B43" t="s">
        <v>935</v>
      </c>
      <c r="I43">
        <f>SUM(I45:I69)</f>
        <v>176915.18000000002</v>
      </c>
    </row>
    <row r="44" ht="12.75">
      <c r="B44" t="s">
        <v>899</v>
      </c>
    </row>
    <row r="45" spans="2:9" ht="12.75">
      <c r="B45" t="s">
        <v>1032</v>
      </c>
      <c r="I45">
        <v>150</v>
      </c>
    </row>
    <row r="46" spans="2:9" ht="12.75">
      <c r="B46" t="s">
        <v>205</v>
      </c>
      <c r="I46">
        <v>9250</v>
      </c>
    </row>
    <row r="47" spans="2:9" ht="12.75">
      <c r="B47" t="s">
        <v>421</v>
      </c>
      <c r="I47">
        <v>3959.12</v>
      </c>
    </row>
    <row r="48" spans="2:9" ht="12.75">
      <c r="B48" t="s">
        <v>853</v>
      </c>
      <c r="I48">
        <v>427.37</v>
      </c>
    </row>
    <row r="49" spans="2:9" ht="12.75">
      <c r="B49" t="s">
        <v>1038</v>
      </c>
      <c r="I49">
        <v>4422.74</v>
      </c>
    </row>
    <row r="50" spans="2:9" ht="12.75">
      <c r="B50" t="s">
        <v>272</v>
      </c>
      <c r="I50">
        <v>4393.4</v>
      </c>
    </row>
    <row r="51" spans="2:9" ht="12.75">
      <c r="B51" t="s">
        <v>772</v>
      </c>
      <c r="I51">
        <v>312.85</v>
      </c>
    </row>
    <row r="52" spans="2:9" ht="12.75">
      <c r="B52" t="s">
        <v>854</v>
      </c>
      <c r="I52">
        <v>1668.56</v>
      </c>
    </row>
    <row r="53" spans="2:9" ht="12.75">
      <c r="B53" t="s">
        <v>1044</v>
      </c>
      <c r="I53">
        <v>166.86</v>
      </c>
    </row>
    <row r="54" spans="2:9" ht="12.75">
      <c r="B54" t="s">
        <v>1042</v>
      </c>
      <c r="I54">
        <v>2190.12</v>
      </c>
    </row>
    <row r="55" spans="2:9" ht="12.75">
      <c r="B55" t="s">
        <v>265</v>
      </c>
      <c r="I55">
        <v>417.14</v>
      </c>
    </row>
    <row r="56" spans="2:9" ht="12.75">
      <c r="B56" t="s">
        <v>855</v>
      </c>
      <c r="I56">
        <v>417.14</v>
      </c>
    </row>
    <row r="57" spans="2:9" ht="12.75">
      <c r="B57" t="s">
        <v>856</v>
      </c>
      <c r="I57">
        <v>104.28</v>
      </c>
    </row>
    <row r="58" spans="2:9" ht="12.75">
      <c r="B58" t="s">
        <v>1083</v>
      </c>
      <c r="I58">
        <v>137820.9</v>
      </c>
    </row>
    <row r="59" spans="2:9" ht="12.75">
      <c r="B59" t="s">
        <v>857</v>
      </c>
      <c r="I59">
        <v>417.14</v>
      </c>
    </row>
    <row r="60" spans="2:9" ht="12.75">
      <c r="B60" t="s">
        <v>26</v>
      </c>
      <c r="I60">
        <v>417.14</v>
      </c>
    </row>
    <row r="61" spans="2:9" ht="12.75">
      <c r="B61" t="s">
        <v>858</v>
      </c>
      <c r="I61">
        <v>2540.12</v>
      </c>
    </row>
    <row r="62" spans="2:9" ht="12.75">
      <c r="B62" t="s">
        <v>1086</v>
      </c>
      <c r="I62">
        <v>1890.12</v>
      </c>
    </row>
    <row r="63" spans="2:9" ht="12.75">
      <c r="B63" t="s">
        <v>1087</v>
      </c>
      <c r="I63">
        <v>540.03</v>
      </c>
    </row>
    <row r="64" spans="2:9" ht="12.75">
      <c r="B64" t="s">
        <v>26</v>
      </c>
      <c r="I64">
        <v>417.14</v>
      </c>
    </row>
    <row r="65" spans="2:9" ht="12.75">
      <c r="B65" t="s">
        <v>413</v>
      </c>
      <c r="I65">
        <v>2373.53</v>
      </c>
    </row>
    <row r="66" spans="2:9" ht="12.75">
      <c r="B66" t="s">
        <v>26</v>
      </c>
      <c r="I66">
        <v>417.14</v>
      </c>
    </row>
    <row r="67" spans="2:9" ht="12.75">
      <c r="B67" t="s">
        <v>859</v>
      </c>
      <c r="I67">
        <v>1729.81</v>
      </c>
    </row>
    <row r="68" spans="2:9" ht="12.75">
      <c r="B68" t="s">
        <v>746</v>
      </c>
      <c r="I68">
        <v>472.53</v>
      </c>
    </row>
    <row r="70" spans="2:9" ht="12.75">
      <c r="B70" t="s">
        <v>941</v>
      </c>
      <c r="I70" s="20">
        <f>I26+I28-I30</f>
        <v>14038.55999999994</v>
      </c>
    </row>
    <row r="73" ht="12.75">
      <c r="C73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C4:F77"/>
  <sheetViews>
    <sheetView workbookViewId="0" topLeftCell="B53">
      <selection activeCell="K74" sqref="K74"/>
    </sheetView>
  </sheetViews>
  <sheetFormatPr defaultColWidth="9.140625" defaultRowHeight="12.75"/>
  <cols>
    <col min="2" max="2" width="4.140625" style="0" customWidth="1"/>
    <col min="5" max="5" width="41.00390625" style="0" customWidth="1"/>
  </cols>
  <sheetData>
    <row r="4" ht="12.75">
      <c r="E4" s="3" t="s">
        <v>884</v>
      </c>
    </row>
    <row r="5" ht="12.75">
      <c r="E5" s="1" t="s">
        <v>939</v>
      </c>
    </row>
    <row r="6" ht="12.75">
      <c r="E6" s="1" t="s">
        <v>950</v>
      </c>
    </row>
    <row r="7" ht="12.75">
      <c r="E7" s="1" t="s">
        <v>886</v>
      </c>
    </row>
    <row r="8" spans="3:6" ht="12.75">
      <c r="C8" t="s">
        <v>894</v>
      </c>
      <c r="F8" s="2">
        <v>58066.05</v>
      </c>
    </row>
    <row r="10" spans="3:4" ht="12.75">
      <c r="C10" s="2" t="s">
        <v>887</v>
      </c>
      <c r="D10" s="2"/>
    </row>
    <row r="12" spans="3:6" ht="12.75">
      <c r="C12" t="s">
        <v>888</v>
      </c>
      <c r="F12">
        <v>22981</v>
      </c>
    </row>
    <row r="13" spans="3:6" ht="12.75">
      <c r="C13" t="s">
        <v>946</v>
      </c>
      <c r="F13">
        <v>45838.18</v>
      </c>
    </row>
    <row r="14" spans="3:6" ht="12.75">
      <c r="C14" t="s">
        <v>947</v>
      </c>
      <c r="F14">
        <v>13033.93</v>
      </c>
    </row>
    <row r="15" spans="3:6" ht="12.75">
      <c r="C15" t="s">
        <v>889</v>
      </c>
      <c r="F15">
        <v>729</v>
      </c>
    </row>
    <row r="16" spans="3:6" ht="12.75">
      <c r="C16" t="s">
        <v>890</v>
      </c>
      <c r="F16">
        <v>292297.06</v>
      </c>
    </row>
    <row r="17" spans="3:6" ht="12.75">
      <c r="C17" t="s">
        <v>949</v>
      </c>
      <c r="F17">
        <v>50543.04</v>
      </c>
    </row>
    <row r="18" spans="3:6" ht="12.75">
      <c r="C18" t="s">
        <v>891</v>
      </c>
      <c r="F18">
        <v>130325.72</v>
      </c>
    </row>
    <row r="19" spans="3:6" ht="12.75">
      <c r="C19" s="2" t="s">
        <v>892</v>
      </c>
      <c r="F19" s="2">
        <f>SUM(F12:F18)</f>
        <v>555747.9299999999</v>
      </c>
    </row>
    <row r="20" ht="12.75">
      <c r="C20" t="s">
        <v>893</v>
      </c>
    </row>
    <row r="22" spans="3:6" ht="12.75">
      <c r="C22" t="s">
        <v>942</v>
      </c>
      <c r="F22" s="2">
        <f>F8+F19-F20</f>
        <v>613813.98</v>
      </c>
    </row>
    <row r="24" spans="3:5" ht="12.75">
      <c r="C24" s="2" t="s">
        <v>895</v>
      </c>
      <c r="D24" s="2"/>
      <c r="E24" s="2"/>
    </row>
    <row r="25" spans="3:5" ht="12.75">
      <c r="C25" s="2"/>
      <c r="D25" s="2"/>
      <c r="E25" s="2"/>
    </row>
    <row r="26" spans="3:6" ht="12.75">
      <c r="C26" s="2" t="s">
        <v>943</v>
      </c>
      <c r="D26" s="2"/>
      <c r="E26" s="2"/>
      <c r="F26">
        <v>87466.1</v>
      </c>
    </row>
    <row r="28" spans="3:6" ht="12.75">
      <c r="C28" s="2" t="s">
        <v>897</v>
      </c>
      <c r="F28" s="2">
        <f>F18</f>
        <v>130325.72</v>
      </c>
    </row>
    <row r="30" spans="3:6" ht="12.75">
      <c r="C30" s="2" t="s">
        <v>898</v>
      </c>
      <c r="F30" s="2">
        <f>SUM(F32:F43)</f>
        <v>255703.59000000003</v>
      </c>
    </row>
    <row r="31" spans="3:6" ht="12.75">
      <c r="C31" s="2" t="s">
        <v>899</v>
      </c>
      <c r="F31" s="2"/>
    </row>
    <row r="32" spans="3:6" ht="12.75">
      <c r="C32" t="s">
        <v>900</v>
      </c>
      <c r="F32">
        <v>20644.43</v>
      </c>
    </row>
    <row r="33" spans="3:6" ht="12.75">
      <c r="C33" t="s">
        <v>901</v>
      </c>
      <c r="F33">
        <v>3832.33</v>
      </c>
    </row>
    <row r="34" spans="3:6" ht="12.75">
      <c r="C34" t="s">
        <v>902</v>
      </c>
      <c r="F34">
        <v>19846.02</v>
      </c>
    </row>
    <row r="35" spans="3:6" ht="12.75">
      <c r="C35" t="s">
        <v>903</v>
      </c>
      <c r="F35">
        <v>11861.99</v>
      </c>
    </row>
    <row r="36" spans="3:6" ht="12.75">
      <c r="C36" t="s">
        <v>904</v>
      </c>
      <c r="F36">
        <v>301.75</v>
      </c>
    </row>
    <row r="37" spans="3:6" ht="12.75">
      <c r="C37" t="s">
        <v>905</v>
      </c>
      <c r="F37">
        <v>11519.82</v>
      </c>
    </row>
    <row r="38" spans="3:6" ht="12.75">
      <c r="C38" t="s">
        <v>906</v>
      </c>
      <c r="F38">
        <v>2851.44</v>
      </c>
    </row>
    <row r="39" spans="3:6" ht="12.75">
      <c r="C39" t="s">
        <v>907</v>
      </c>
      <c r="F39">
        <v>19617.91</v>
      </c>
    </row>
    <row r="40" ht="12.75">
      <c r="C40" t="s">
        <v>908</v>
      </c>
    </row>
    <row r="41" ht="12.75">
      <c r="C41" t="s">
        <v>909</v>
      </c>
    </row>
    <row r="42" ht="12.75">
      <c r="C42" t="s">
        <v>934</v>
      </c>
    </row>
    <row r="43" spans="3:6" ht="12.75">
      <c r="C43" t="s">
        <v>935</v>
      </c>
      <c r="F43">
        <f>SUM(F45:F72)</f>
        <v>165227.90000000002</v>
      </c>
    </row>
    <row r="44" ht="12.75">
      <c r="C44" t="s">
        <v>899</v>
      </c>
    </row>
    <row r="45" spans="3:6" ht="12.75">
      <c r="C45" t="s">
        <v>1032</v>
      </c>
      <c r="F45">
        <v>200</v>
      </c>
    </row>
    <row r="46" spans="3:6" ht="12.75">
      <c r="C46" t="s">
        <v>860</v>
      </c>
      <c r="F46">
        <v>3337.12</v>
      </c>
    </row>
    <row r="47" spans="3:6" ht="12.75">
      <c r="C47" t="s">
        <v>861</v>
      </c>
      <c r="F47">
        <v>3337.12</v>
      </c>
    </row>
    <row r="48" spans="3:6" ht="12.75">
      <c r="C48" t="s">
        <v>514</v>
      </c>
      <c r="F48">
        <v>673.66</v>
      </c>
    </row>
    <row r="49" spans="3:6" ht="12.75">
      <c r="C49" t="s">
        <v>862</v>
      </c>
      <c r="F49">
        <v>2537.96</v>
      </c>
    </row>
    <row r="50" spans="3:6" ht="12.75">
      <c r="C50" t="s">
        <v>863</v>
      </c>
      <c r="F50">
        <v>3780.24</v>
      </c>
    </row>
    <row r="51" spans="3:6" ht="12.75">
      <c r="C51" t="s">
        <v>520</v>
      </c>
      <c r="F51">
        <v>3337.12</v>
      </c>
    </row>
    <row r="52" spans="3:6" ht="12.75">
      <c r="C52" t="s">
        <v>863</v>
      </c>
      <c r="F52">
        <v>3526.29</v>
      </c>
    </row>
    <row r="53" spans="3:6" ht="12.75">
      <c r="C53" t="s">
        <v>863</v>
      </c>
      <c r="F53">
        <v>3780.24</v>
      </c>
    </row>
    <row r="54" spans="3:6" ht="12.75">
      <c r="C54" t="s">
        <v>864</v>
      </c>
      <c r="F54">
        <v>208.57</v>
      </c>
    </row>
    <row r="55" spans="3:6" ht="12.75">
      <c r="C55" t="s">
        <v>865</v>
      </c>
      <c r="F55">
        <v>208.57</v>
      </c>
    </row>
    <row r="56" spans="3:6" ht="12.75">
      <c r="C56" t="s">
        <v>1044</v>
      </c>
      <c r="F56">
        <v>166.86</v>
      </c>
    </row>
    <row r="57" spans="3:6" ht="12.75">
      <c r="C57" t="s">
        <v>1044</v>
      </c>
      <c r="F57">
        <v>166.86</v>
      </c>
    </row>
    <row r="58" spans="3:6" ht="12.75">
      <c r="C58" t="s">
        <v>866</v>
      </c>
      <c r="F58">
        <v>2000.03</v>
      </c>
    </row>
    <row r="59" spans="3:6" ht="12.75">
      <c r="C59" t="s">
        <v>867</v>
      </c>
      <c r="F59">
        <v>1321.42</v>
      </c>
    </row>
    <row r="60" spans="3:6" ht="12.75">
      <c r="C60" t="s">
        <v>868</v>
      </c>
      <c r="F60">
        <v>2189.26</v>
      </c>
    </row>
    <row r="61" spans="3:6" ht="12.75">
      <c r="C61" t="s">
        <v>869</v>
      </c>
      <c r="F61">
        <v>1476.73</v>
      </c>
    </row>
    <row r="62" spans="3:6" ht="12.75">
      <c r="C62" t="s">
        <v>870</v>
      </c>
      <c r="F62">
        <v>34967.84</v>
      </c>
    </row>
    <row r="63" spans="3:6" ht="12.75">
      <c r="C63" t="s">
        <v>871</v>
      </c>
      <c r="F63">
        <v>85728.33</v>
      </c>
    </row>
    <row r="64" spans="3:6" ht="12.75">
      <c r="C64" t="s">
        <v>275</v>
      </c>
      <c r="F64">
        <v>2534.59</v>
      </c>
    </row>
    <row r="65" spans="3:6" ht="12.75">
      <c r="C65" t="s">
        <v>4</v>
      </c>
      <c r="F65">
        <v>1668.56</v>
      </c>
    </row>
    <row r="66" spans="3:6" ht="12.75">
      <c r="C66" t="s">
        <v>4</v>
      </c>
      <c r="F66">
        <v>417.14</v>
      </c>
    </row>
    <row r="67" spans="3:6" ht="12.75">
      <c r="C67" t="s">
        <v>1035</v>
      </c>
      <c r="F67">
        <v>2363.71</v>
      </c>
    </row>
    <row r="68" spans="3:6" ht="12.75">
      <c r="C68" t="s">
        <v>1109</v>
      </c>
      <c r="F68">
        <v>945.06</v>
      </c>
    </row>
    <row r="69" spans="3:6" ht="12.75">
      <c r="C69" t="s">
        <v>413</v>
      </c>
      <c r="F69">
        <v>817.6</v>
      </c>
    </row>
    <row r="70" spans="3:6" ht="12.75">
      <c r="C70" t="s">
        <v>1095</v>
      </c>
      <c r="F70">
        <v>1251.42</v>
      </c>
    </row>
    <row r="71" spans="3:6" ht="12.75">
      <c r="C71" t="s">
        <v>859</v>
      </c>
      <c r="F71">
        <v>2056.09</v>
      </c>
    </row>
    <row r="72" spans="3:6" ht="12.75">
      <c r="C72" t="s">
        <v>16</v>
      </c>
      <c r="F72">
        <v>229.51</v>
      </c>
    </row>
    <row r="74" spans="3:6" ht="12.75">
      <c r="C74" t="s">
        <v>936</v>
      </c>
      <c r="F74" s="20">
        <f>F26+F28-F30</f>
        <v>-37911.77000000002</v>
      </c>
    </row>
    <row r="77" ht="12.75">
      <c r="C77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B1:I73"/>
  <sheetViews>
    <sheetView workbookViewId="0" topLeftCell="A63">
      <selection activeCell="E90" sqref="E90"/>
    </sheetView>
  </sheetViews>
  <sheetFormatPr defaultColWidth="9.140625" defaultRowHeight="12.75"/>
  <cols>
    <col min="8" max="8" width="11.421875" style="0" customWidth="1"/>
  </cols>
  <sheetData>
    <row r="1" ht="12.75">
      <c r="D1" s="1" t="s">
        <v>884</v>
      </c>
    </row>
    <row r="2" ht="12.75">
      <c r="D2" s="1" t="s">
        <v>939</v>
      </c>
    </row>
    <row r="3" ht="12.75">
      <c r="D3" s="1" t="s">
        <v>945</v>
      </c>
    </row>
    <row r="4" ht="12.75">
      <c r="D4" s="1" t="s">
        <v>886</v>
      </c>
    </row>
    <row r="5" spans="2:9" ht="12.75">
      <c r="B5" t="s">
        <v>894</v>
      </c>
      <c r="I5" s="2">
        <v>128720.8</v>
      </c>
    </row>
    <row r="7" spans="2:3" ht="12.75">
      <c r="B7" s="2" t="s">
        <v>887</v>
      </c>
      <c r="C7" s="2"/>
    </row>
    <row r="9" spans="2:9" ht="12.75">
      <c r="B9" t="s">
        <v>888</v>
      </c>
      <c r="I9">
        <v>60141.41</v>
      </c>
    </row>
    <row r="10" spans="2:9" ht="12.75">
      <c r="B10" t="s">
        <v>946</v>
      </c>
      <c r="I10">
        <v>113001.91</v>
      </c>
    </row>
    <row r="11" spans="2:9" ht="12.75">
      <c r="B11" t="s">
        <v>947</v>
      </c>
      <c r="I11">
        <v>43855.58</v>
      </c>
    </row>
    <row r="12" spans="2:9" ht="12.75">
      <c r="B12" t="s">
        <v>889</v>
      </c>
      <c r="I12">
        <v>2303.52</v>
      </c>
    </row>
    <row r="13" spans="2:9" ht="12.75">
      <c r="B13" t="s">
        <v>948</v>
      </c>
      <c r="I13">
        <v>71991.24</v>
      </c>
    </row>
    <row r="14" spans="2:9" ht="12.75">
      <c r="B14" t="s">
        <v>890</v>
      </c>
      <c r="I14">
        <v>831972.87</v>
      </c>
    </row>
    <row r="15" spans="2:9" ht="12.75">
      <c r="B15" t="s">
        <v>949</v>
      </c>
      <c r="I15">
        <v>125970.73</v>
      </c>
    </row>
    <row r="16" spans="2:9" ht="12.75">
      <c r="B16" t="s">
        <v>891</v>
      </c>
      <c r="I16">
        <v>345171.73</v>
      </c>
    </row>
    <row r="17" spans="2:9" ht="12.75">
      <c r="B17" s="2" t="s">
        <v>892</v>
      </c>
      <c r="I17" s="2">
        <f>SUM(I9:I16)</f>
        <v>1594408.99</v>
      </c>
    </row>
    <row r="18" spans="2:9" ht="12.75">
      <c r="B18" t="s">
        <v>893</v>
      </c>
      <c r="I18">
        <v>1619177.99</v>
      </c>
    </row>
    <row r="20" spans="2:9" ht="12.75">
      <c r="B20" t="s">
        <v>894</v>
      </c>
      <c r="I20" s="2">
        <f>I5+I17-I18</f>
        <v>103951.80000000005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9" ht="12.75">
      <c r="B24" s="2" t="s">
        <v>943</v>
      </c>
      <c r="C24" s="2"/>
      <c r="D24" s="2"/>
      <c r="I24">
        <v>-38511.9</v>
      </c>
    </row>
    <row r="26" spans="2:9" ht="12.75">
      <c r="B26" s="2" t="s">
        <v>897</v>
      </c>
      <c r="I26" s="2">
        <f>I16</f>
        <v>345171.73</v>
      </c>
    </row>
    <row r="28" spans="2:9" ht="12.75">
      <c r="B28" s="2" t="s">
        <v>898</v>
      </c>
      <c r="I28" s="2">
        <f>SUM(I29:I41)</f>
        <v>335957.62</v>
      </c>
    </row>
    <row r="29" ht="12.75">
      <c r="B29" s="2" t="s">
        <v>899</v>
      </c>
    </row>
    <row r="30" spans="2:9" ht="12.75">
      <c r="B30" t="s">
        <v>900</v>
      </c>
      <c r="I30">
        <v>59126.18</v>
      </c>
    </row>
    <row r="31" spans="2:9" ht="12.75">
      <c r="B31" t="s">
        <v>901</v>
      </c>
      <c r="I31">
        <v>10975.91</v>
      </c>
    </row>
    <row r="32" spans="2:9" ht="12.75">
      <c r="B32" t="s">
        <v>902</v>
      </c>
      <c r="I32">
        <v>56839.54</v>
      </c>
    </row>
    <row r="33" spans="2:9" ht="12.75">
      <c r="B33" t="s">
        <v>903</v>
      </c>
      <c r="I33">
        <v>33973.06</v>
      </c>
    </row>
    <row r="34" spans="2:9" ht="12.75">
      <c r="B34" t="s">
        <v>904</v>
      </c>
      <c r="I34">
        <v>765.68</v>
      </c>
    </row>
    <row r="35" spans="2:9" ht="12.75">
      <c r="B35" t="s">
        <v>905</v>
      </c>
      <c r="I35">
        <v>32993.06</v>
      </c>
    </row>
    <row r="36" spans="2:9" ht="12.75">
      <c r="B36" t="s">
        <v>204</v>
      </c>
      <c r="I36">
        <v>28126.27</v>
      </c>
    </row>
    <row r="37" spans="2:9" ht="12.75">
      <c r="B37" t="s">
        <v>907</v>
      </c>
      <c r="I37">
        <v>56186.21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 s="2">
        <f>SUM(I42:I69)</f>
        <v>56971.71</v>
      </c>
    </row>
    <row r="42" ht="12.75">
      <c r="B42" t="s">
        <v>899</v>
      </c>
    </row>
    <row r="43" spans="2:9" ht="12.75">
      <c r="B43" t="s">
        <v>1032</v>
      </c>
      <c r="I43">
        <v>225</v>
      </c>
    </row>
    <row r="44" spans="2:9" ht="12.75">
      <c r="B44" t="s">
        <v>872</v>
      </c>
      <c r="I44">
        <v>834.28</v>
      </c>
    </row>
    <row r="45" spans="2:9" ht="12.75">
      <c r="B45" t="s">
        <v>873</v>
      </c>
      <c r="I45">
        <v>1668.56</v>
      </c>
    </row>
    <row r="46" spans="2:9" ht="12.75">
      <c r="B46" t="s">
        <v>231</v>
      </c>
      <c r="I46">
        <v>523.12</v>
      </c>
    </row>
    <row r="47" spans="2:9" ht="12.75">
      <c r="B47" t="s">
        <v>1038</v>
      </c>
      <c r="I47">
        <v>8194.44</v>
      </c>
    </row>
    <row r="48" spans="2:9" ht="12.75">
      <c r="B48" t="s">
        <v>22</v>
      </c>
      <c r="I48">
        <v>3999.6</v>
      </c>
    </row>
    <row r="49" spans="2:9" ht="12.75">
      <c r="B49" t="s">
        <v>874</v>
      </c>
      <c r="I49">
        <v>1890.12</v>
      </c>
    </row>
    <row r="50" spans="2:9" ht="12.75">
      <c r="B50" t="s">
        <v>875</v>
      </c>
      <c r="I50">
        <v>4492.25</v>
      </c>
    </row>
    <row r="51" spans="2:9" ht="12.75">
      <c r="B51" t="s">
        <v>876</v>
      </c>
      <c r="I51">
        <v>4213.53</v>
      </c>
    </row>
    <row r="52" spans="2:9" ht="12.75">
      <c r="B52" t="s">
        <v>231</v>
      </c>
      <c r="I52">
        <v>834.28</v>
      </c>
    </row>
    <row r="53" spans="2:9" ht="12.75">
      <c r="B53" t="s">
        <v>119</v>
      </c>
      <c r="I53">
        <v>834.28</v>
      </c>
    </row>
    <row r="54" spans="2:9" ht="12.75">
      <c r="B54" t="s">
        <v>1065</v>
      </c>
      <c r="I54">
        <v>1136.71</v>
      </c>
    </row>
    <row r="55" spans="2:9" ht="12.75">
      <c r="B55" t="s">
        <v>877</v>
      </c>
      <c r="I55">
        <v>1890.12</v>
      </c>
    </row>
    <row r="56" spans="2:9" ht="12.75">
      <c r="B56" t="s">
        <v>272</v>
      </c>
      <c r="I56">
        <v>3682.87</v>
      </c>
    </row>
    <row r="57" spans="2:9" ht="12.75">
      <c r="B57" t="s">
        <v>878</v>
      </c>
      <c r="I57">
        <v>994.28</v>
      </c>
    </row>
    <row r="58" spans="2:9" ht="12.75">
      <c r="B58" t="s">
        <v>879</v>
      </c>
      <c r="I58">
        <v>450.86</v>
      </c>
    </row>
    <row r="59" spans="2:9" ht="12.75">
      <c r="B59" t="s">
        <v>880</v>
      </c>
      <c r="I59">
        <v>2240.12</v>
      </c>
    </row>
    <row r="60" spans="2:9" ht="12.75">
      <c r="B60" t="s">
        <v>881</v>
      </c>
      <c r="I60">
        <v>417.14</v>
      </c>
    </row>
    <row r="61" spans="2:9" ht="12.75">
      <c r="B61" t="s">
        <v>882</v>
      </c>
      <c r="I61">
        <v>1890.12</v>
      </c>
    </row>
    <row r="62" spans="2:9" ht="12.75">
      <c r="B62" t="s">
        <v>241</v>
      </c>
      <c r="I62">
        <v>417.14</v>
      </c>
    </row>
    <row r="63" spans="2:9" ht="12.75">
      <c r="B63" t="s">
        <v>25</v>
      </c>
      <c r="I63">
        <v>945.06</v>
      </c>
    </row>
    <row r="64" spans="2:9" ht="12.75">
      <c r="B64" t="s">
        <v>38</v>
      </c>
      <c r="I64">
        <v>6210</v>
      </c>
    </row>
    <row r="65" spans="2:9" ht="12.75">
      <c r="B65" t="s">
        <v>883</v>
      </c>
      <c r="I65">
        <v>2104.35</v>
      </c>
    </row>
    <row r="66" spans="2:9" ht="12.75">
      <c r="B66" t="s">
        <v>310</v>
      </c>
      <c r="I66">
        <v>6207.77</v>
      </c>
    </row>
    <row r="67" spans="2:9" ht="12.75">
      <c r="B67" t="s">
        <v>46</v>
      </c>
      <c r="I67">
        <v>467.14</v>
      </c>
    </row>
    <row r="68" spans="2:9" ht="12.75">
      <c r="B68" t="s">
        <v>695</v>
      </c>
      <c r="I68">
        <v>208.57</v>
      </c>
    </row>
    <row r="70" spans="2:9" ht="12.75">
      <c r="B70" t="s">
        <v>936</v>
      </c>
      <c r="I70" s="2">
        <f>I24+I26-I28</f>
        <v>-29297.790000000037</v>
      </c>
    </row>
    <row r="73" ht="12.75">
      <c r="C73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B1:I45"/>
  <sheetViews>
    <sheetView workbookViewId="0" topLeftCell="A26">
      <selection activeCell="B1" sqref="B1:I45"/>
    </sheetView>
  </sheetViews>
  <sheetFormatPr defaultColWidth="9.140625" defaultRowHeight="12.75"/>
  <sheetData>
    <row r="1" ht="12.75">
      <c r="D1" s="1" t="s">
        <v>884</v>
      </c>
    </row>
    <row r="2" ht="12.75">
      <c r="D2" s="1" t="s">
        <v>939</v>
      </c>
    </row>
    <row r="3" ht="12.75">
      <c r="D3" s="1" t="s">
        <v>944</v>
      </c>
    </row>
    <row r="4" ht="12.75">
      <c r="D4" s="1" t="s">
        <v>886</v>
      </c>
    </row>
    <row r="5" spans="2:9" ht="12.75">
      <c r="B5" t="s">
        <v>894</v>
      </c>
      <c r="I5" s="2">
        <v>60188.37</v>
      </c>
    </row>
    <row r="7" spans="2:3" ht="12.75">
      <c r="B7" s="2" t="s">
        <v>887</v>
      </c>
      <c r="C7" s="2"/>
    </row>
    <row r="9" spans="2:9" ht="12.75">
      <c r="B9" t="s">
        <v>888</v>
      </c>
      <c r="I9">
        <v>1546.84</v>
      </c>
    </row>
    <row r="10" spans="2:9" ht="12.75">
      <c r="B10" t="s">
        <v>889</v>
      </c>
      <c r="I10">
        <v>335.4</v>
      </c>
    </row>
    <row r="11" spans="2:9" ht="12.75">
      <c r="B11" t="s">
        <v>890</v>
      </c>
      <c r="I11">
        <v>25775.65</v>
      </c>
    </row>
    <row r="12" spans="2:9" ht="12.75">
      <c r="B12" t="s">
        <v>891</v>
      </c>
      <c r="I12">
        <v>5760.72</v>
      </c>
    </row>
    <row r="13" spans="2:9" ht="12.75">
      <c r="B13" s="2" t="s">
        <v>892</v>
      </c>
      <c r="I13" s="2">
        <f>SUM(I9:I12)</f>
        <v>33418.61</v>
      </c>
    </row>
    <row r="14" spans="2:9" ht="12.75">
      <c r="B14" t="s">
        <v>893</v>
      </c>
      <c r="I14">
        <v>16758.4</v>
      </c>
    </row>
    <row r="16" spans="2:9" ht="12.75">
      <c r="B16" t="s">
        <v>894</v>
      </c>
      <c r="I16" s="2">
        <f>I5+I13-I14</f>
        <v>76848.58000000002</v>
      </c>
    </row>
    <row r="18" spans="2:4" ht="12.75">
      <c r="B18" s="2" t="s">
        <v>895</v>
      </c>
      <c r="C18" s="2"/>
      <c r="D18" s="2"/>
    </row>
    <row r="19" spans="2:4" ht="12.75">
      <c r="B19" s="2"/>
      <c r="C19" s="2"/>
      <c r="D19" s="2"/>
    </row>
    <row r="20" spans="2:9" ht="12.75">
      <c r="B20" s="2" t="s">
        <v>943</v>
      </c>
      <c r="C20" s="2"/>
      <c r="D20" s="2"/>
      <c r="I20">
        <v>6097.49</v>
      </c>
    </row>
    <row r="22" spans="2:9" ht="12.75">
      <c r="B22" s="2" t="s">
        <v>897</v>
      </c>
      <c r="I22" s="2">
        <f>I12</f>
        <v>5760.72</v>
      </c>
    </row>
    <row r="24" spans="2:9" ht="12.75">
      <c r="B24" s="2" t="s">
        <v>898</v>
      </c>
      <c r="I24" s="2">
        <f>SUM(I26:I37)</f>
        <v>10527.93</v>
      </c>
    </row>
    <row r="25" ht="12.75">
      <c r="B25" s="2" t="s">
        <v>899</v>
      </c>
    </row>
    <row r="26" spans="2:9" ht="12.75">
      <c r="B26" t="s">
        <v>900</v>
      </c>
      <c r="I26">
        <v>1052.02</v>
      </c>
    </row>
    <row r="27" spans="2:9" ht="12.75">
      <c r="B27" t="s">
        <v>901</v>
      </c>
      <c r="I27">
        <v>0</v>
      </c>
    </row>
    <row r="28" spans="2:9" ht="12.75">
      <c r="B28" t="s">
        <v>902</v>
      </c>
      <c r="I28">
        <v>0</v>
      </c>
    </row>
    <row r="29" spans="2:9" ht="12.75">
      <c r="B29" t="s">
        <v>903</v>
      </c>
      <c r="I29">
        <v>0</v>
      </c>
    </row>
    <row r="30" spans="2:9" ht="12.75">
      <c r="B30" t="s">
        <v>904</v>
      </c>
      <c r="I30">
        <v>0</v>
      </c>
    </row>
    <row r="31" spans="2:9" ht="12.75">
      <c r="B31" t="s">
        <v>905</v>
      </c>
      <c r="I31">
        <v>856.88</v>
      </c>
    </row>
    <row r="32" spans="2:9" ht="12.75">
      <c r="B32" t="s">
        <v>906</v>
      </c>
      <c r="I32">
        <v>0</v>
      </c>
    </row>
    <row r="33" spans="2:9" ht="12.75">
      <c r="B33" t="s">
        <v>907</v>
      </c>
      <c r="I33">
        <v>1501.67</v>
      </c>
    </row>
    <row r="34" ht="12.75">
      <c r="B34" t="s">
        <v>908</v>
      </c>
    </row>
    <row r="35" ht="12.75">
      <c r="B35" t="s">
        <v>909</v>
      </c>
    </row>
    <row r="36" ht="12.75">
      <c r="B36" t="s">
        <v>934</v>
      </c>
    </row>
    <row r="37" spans="2:9" ht="12.75">
      <c r="B37" t="s">
        <v>935</v>
      </c>
      <c r="I37">
        <f>SUM(I38:I40)</f>
        <v>7117.36</v>
      </c>
    </row>
    <row r="38" ht="12.75">
      <c r="B38" t="s">
        <v>899</v>
      </c>
    </row>
    <row r="39" spans="2:9" ht="12.75">
      <c r="B39" t="s">
        <v>743</v>
      </c>
      <c r="I39">
        <v>3780.24</v>
      </c>
    </row>
    <row r="40" spans="2:9" ht="12.75">
      <c r="B40" t="s">
        <v>744</v>
      </c>
      <c r="I40">
        <v>3337.12</v>
      </c>
    </row>
    <row r="42" spans="2:9" ht="12.75">
      <c r="B42" t="s">
        <v>941</v>
      </c>
      <c r="I42">
        <f>I20+I22-I24</f>
        <v>1330.2799999999988</v>
      </c>
    </row>
    <row r="45" ht="12.75">
      <c r="C45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B3:I48"/>
  <sheetViews>
    <sheetView tabSelected="1" workbookViewId="0" topLeftCell="A25">
      <selection activeCell="L49" sqref="L49"/>
    </sheetView>
  </sheetViews>
  <sheetFormatPr defaultColWidth="9.140625" defaultRowHeight="12.75"/>
  <sheetData>
    <row r="3" ht="12.75">
      <c r="D3" s="1" t="s">
        <v>884</v>
      </c>
    </row>
    <row r="4" ht="12.75">
      <c r="D4" s="1" t="s">
        <v>939</v>
      </c>
    </row>
    <row r="5" ht="12.75">
      <c r="D5" s="1" t="s">
        <v>885</v>
      </c>
    </row>
    <row r="6" ht="12.75">
      <c r="D6" s="1" t="s">
        <v>886</v>
      </c>
    </row>
    <row r="7" spans="2:9" ht="12.75">
      <c r="B7" t="s">
        <v>894</v>
      </c>
      <c r="I7" s="2">
        <v>156193.71</v>
      </c>
    </row>
    <row r="9" spans="2:3" ht="12.75">
      <c r="B9" s="2" t="s">
        <v>887</v>
      </c>
      <c r="C9" s="2"/>
    </row>
    <row r="11" spans="2:9" ht="12.75">
      <c r="B11" t="s">
        <v>888</v>
      </c>
      <c r="I11">
        <v>6944.33</v>
      </c>
    </row>
    <row r="12" spans="2:9" ht="12.75">
      <c r="B12" t="s">
        <v>889</v>
      </c>
      <c r="I12">
        <v>2135.28</v>
      </c>
    </row>
    <row r="13" spans="2:9" ht="12.75">
      <c r="B13" t="s">
        <v>890</v>
      </c>
      <c r="I13">
        <v>129803.18</v>
      </c>
    </row>
    <row r="14" spans="2:9" ht="12.75">
      <c r="B14" t="s">
        <v>891</v>
      </c>
      <c r="I14">
        <v>35892</v>
      </c>
    </row>
    <row r="15" spans="2:9" ht="12.75">
      <c r="B15" s="2" t="s">
        <v>892</v>
      </c>
      <c r="I15" s="2">
        <f>SUM(I11:I14)</f>
        <v>174774.78999999998</v>
      </c>
    </row>
    <row r="16" spans="2:9" ht="12.75">
      <c r="B16" t="s">
        <v>893</v>
      </c>
      <c r="I16">
        <v>166756.46</v>
      </c>
    </row>
    <row r="18" spans="2:9" ht="12.75">
      <c r="B18" t="s">
        <v>894</v>
      </c>
      <c r="I18" s="2">
        <f>I7+I15-I16</f>
        <v>164212.04</v>
      </c>
    </row>
    <row r="20" spans="2:4" ht="12.75">
      <c r="B20" s="2" t="s">
        <v>895</v>
      </c>
      <c r="C20" s="2"/>
      <c r="D20" s="2"/>
    </row>
    <row r="21" spans="2:4" ht="12.75">
      <c r="B21" s="2"/>
      <c r="C21" s="2"/>
      <c r="D21" s="2"/>
    </row>
    <row r="22" spans="2:9" ht="12.75">
      <c r="B22" s="2" t="s">
        <v>896</v>
      </c>
      <c r="C22" s="2"/>
      <c r="D22" s="2"/>
      <c r="I22">
        <v>23621.91</v>
      </c>
    </row>
    <row r="24" spans="2:9" ht="12.75">
      <c r="B24" s="2" t="s">
        <v>897</v>
      </c>
      <c r="I24" s="2">
        <f>I14</f>
        <v>35892</v>
      </c>
    </row>
    <row r="26" spans="2:9" ht="12.75">
      <c r="B26" s="2" t="s">
        <v>898</v>
      </c>
      <c r="I26" s="2"/>
    </row>
    <row r="27" spans="2:9" ht="12.75">
      <c r="B27" s="2" t="s">
        <v>899</v>
      </c>
      <c r="I27" s="2">
        <f>SUM(I28:I39)</f>
        <v>22243.02</v>
      </c>
    </row>
    <row r="28" spans="2:9" ht="12.75">
      <c r="B28" t="s">
        <v>900</v>
      </c>
      <c r="I28">
        <v>6554.64</v>
      </c>
    </row>
    <row r="29" spans="2:9" ht="12.75">
      <c r="B29" t="s">
        <v>901</v>
      </c>
      <c r="I29">
        <v>0</v>
      </c>
    </row>
    <row r="30" spans="2:9" ht="12.75">
      <c r="B30" t="s">
        <v>902</v>
      </c>
      <c r="I30">
        <v>0</v>
      </c>
    </row>
    <row r="31" spans="2:9" ht="12.75">
      <c r="B31" t="s">
        <v>903</v>
      </c>
      <c r="I31">
        <v>0</v>
      </c>
    </row>
    <row r="32" spans="2:9" ht="12.75">
      <c r="B32" t="s">
        <v>904</v>
      </c>
      <c r="I32">
        <v>0</v>
      </c>
    </row>
    <row r="33" spans="2:9" ht="12.75">
      <c r="B33" t="s">
        <v>905</v>
      </c>
      <c r="I33">
        <v>0</v>
      </c>
    </row>
    <row r="34" spans="2:9" ht="12.75">
      <c r="B34" t="s">
        <v>906</v>
      </c>
      <c r="I34">
        <v>0</v>
      </c>
    </row>
    <row r="35" spans="2:9" ht="12.75">
      <c r="B35" t="s">
        <v>907</v>
      </c>
      <c r="I35">
        <v>9356.22</v>
      </c>
    </row>
    <row r="36" ht="12.75">
      <c r="B36" t="s">
        <v>908</v>
      </c>
    </row>
    <row r="37" ht="12.75">
      <c r="B37" t="s">
        <v>909</v>
      </c>
    </row>
    <row r="38" ht="12.75">
      <c r="B38" t="s">
        <v>934</v>
      </c>
    </row>
    <row r="39" spans="2:9" ht="12.75">
      <c r="B39" t="s">
        <v>935</v>
      </c>
      <c r="I39">
        <f>SUM(I41:I43)</f>
        <v>6332.16</v>
      </c>
    </row>
    <row r="40" ht="12.75">
      <c r="B40" t="s">
        <v>899</v>
      </c>
    </row>
    <row r="41" spans="2:9" ht="12.75">
      <c r="B41" t="s">
        <v>1036</v>
      </c>
      <c r="I41">
        <v>1293.57</v>
      </c>
    </row>
    <row r="42" spans="2:9" ht="12.75">
      <c r="B42" t="s">
        <v>1065</v>
      </c>
      <c r="I42">
        <v>181.46</v>
      </c>
    </row>
    <row r="43" spans="2:9" ht="12.75">
      <c r="B43" t="s">
        <v>745</v>
      </c>
      <c r="I43">
        <v>4857.13</v>
      </c>
    </row>
    <row r="45" spans="2:9" ht="12.75">
      <c r="B45" t="s">
        <v>936</v>
      </c>
      <c r="I45" s="2">
        <f>I22+I24-I27</f>
        <v>37270.89</v>
      </c>
    </row>
    <row r="48" ht="12.75">
      <c r="B48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56"/>
  <sheetViews>
    <sheetView workbookViewId="0" topLeftCell="A32">
      <selection activeCell="M63" sqref="L63:M63"/>
    </sheetView>
  </sheetViews>
  <sheetFormatPr defaultColWidth="9.140625" defaultRowHeight="12.75"/>
  <sheetData>
    <row r="1" ht="12.75">
      <c r="D1" s="1" t="s">
        <v>884</v>
      </c>
    </row>
    <row r="2" ht="12.75">
      <c r="D2" s="1" t="s">
        <v>939</v>
      </c>
    </row>
    <row r="3" ht="12.75">
      <c r="D3" s="1" t="s">
        <v>1023</v>
      </c>
    </row>
    <row r="4" ht="12.75">
      <c r="D4" s="1" t="s">
        <v>886</v>
      </c>
    </row>
    <row r="5" spans="2:9" ht="12.75">
      <c r="B5" t="s">
        <v>894</v>
      </c>
      <c r="I5" s="2">
        <v>58672.69</v>
      </c>
    </row>
    <row r="6" spans="2:3" ht="12.75">
      <c r="B6" s="2" t="s">
        <v>887</v>
      </c>
      <c r="C6" s="2"/>
    </row>
    <row r="7" spans="2:9" ht="12.75">
      <c r="B7" t="s">
        <v>888</v>
      </c>
      <c r="I7">
        <v>33774.14</v>
      </c>
    </row>
    <row r="8" spans="2:9" ht="12.75">
      <c r="B8" t="s">
        <v>946</v>
      </c>
      <c r="I8">
        <v>67323.72</v>
      </c>
    </row>
    <row r="9" spans="2:9" ht="12.75">
      <c r="B9" t="s">
        <v>947</v>
      </c>
      <c r="I9">
        <v>30504.5</v>
      </c>
    </row>
    <row r="10" spans="2:9" ht="12.75">
      <c r="B10" t="s">
        <v>889</v>
      </c>
      <c r="I10">
        <v>462.96</v>
      </c>
    </row>
    <row r="11" spans="2:9" ht="12.75">
      <c r="B11" t="s">
        <v>890</v>
      </c>
      <c r="I11">
        <v>397548.14</v>
      </c>
    </row>
    <row r="12" spans="2:9" ht="12.75">
      <c r="B12" t="s">
        <v>949</v>
      </c>
      <c r="I12">
        <v>62083.81</v>
      </c>
    </row>
    <row r="13" spans="2:9" ht="12.75">
      <c r="B13" t="s">
        <v>891</v>
      </c>
      <c r="I13">
        <v>180014.28</v>
      </c>
    </row>
    <row r="14" spans="2:9" ht="12.75">
      <c r="B14" s="2" t="s">
        <v>892</v>
      </c>
      <c r="I14" s="2">
        <f>SUM(I7:I13)</f>
        <v>771711.55</v>
      </c>
    </row>
    <row r="15" spans="2:9" ht="12.75">
      <c r="B15" t="s">
        <v>893</v>
      </c>
      <c r="I15">
        <v>784173.82</v>
      </c>
    </row>
    <row r="16" spans="2:9" ht="12.75">
      <c r="B16" t="s">
        <v>942</v>
      </c>
      <c r="I16" s="2">
        <f>I5+I14-I15</f>
        <v>46210.42000000004</v>
      </c>
    </row>
    <row r="18" spans="2:4" ht="12.75">
      <c r="B18" s="2" t="s">
        <v>895</v>
      </c>
      <c r="C18" s="2"/>
      <c r="D18" s="2"/>
    </row>
    <row r="19" spans="2:9" ht="12.75">
      <c r="B19" s="2" t="s">
        <v>943</v>
      </c>
      <c r="C19" s="2"/>
      <c r="D19" s="2"/>
      <c r="I19">
        <v>-9857.56</v>
      </c>
    </row>
    <row r="21" spans="2:9" ht="12.75">
      <c r="B21" s="2" t="s">
        <v>897</v>
      </c>
      <c r="I21" s="2">
        <f>I13</f>
        <v>180014.28</v>
      </c>
    </row>
    <row r="23" spans="2:9" ht="12.75">
      <c r="B23" s="2" t="s">
        <v>898</v>
      </c>
      <c r="I23" s="2">
        <f>SUM(I25:I37)</f>
        <v>180061.53999999998</v>
      </c>
    </row>
    <row r="24" ht="12.75">
      <c r="B24" s="2" t="s">
        <v>899</v>
      </c>
    </row>
    <row r="25" spans="2:9" ht="12.75">
      <c r="B25" t="s">
        <v>900</v>
      </c>
      <c r="I25">
        <v>28185.61</v>
      </c>
    </row>
    <row r="26" spans="2:9" ht="12.75">
      <c r="B26" t="s">
        <v>901</v>
      </c>
      <c r="I26">
        <v>5232.24</v>
      </c>
    </row>
    <row r="27" spans="2:9" ht="12.75">
      <c r="B27" t="s">
        <v>902</v>
      </c>
      <c r="I27">
        <v>27095.56</v>
      </c>
    </row>
    <row r="28" spans="2:9" ht="12.75">
      <c r="B28" t="s">
        <v>903</v>
      </c>
      <c r="I28">
        <v>16195.05</v>
      </c>
    </row>
    <row r="29" spans="2:9" ht="12.75">
      <c r="B29" t="s">
        <v>904</v>
      </c>
      <c r="I29">
        <v>846.26</v>
      </c>
    </row>
    <row r="30" spans="2:9" ht="12.75">
      <c r="B30" t="s">
        <v>905</v>
      </c>
      <c r="I30">
        <v>15727.88</v>
      </c>
    </row>
    <row r="31" spans="2:9" ht="12.75">
      <c r="B31" t="s">
        <v>906</v>
      </c>
      <c r="I31">
        <v>3893.04</v>
      </c>
    </row>
    <row r="32" spans="2:9" ht="12.75">
      <c r="B32" t="s">
        <v>907</v>
      </c>
      <c r="I32">
        <v>26784.12</v>
      </c>
    </row>
    <row r="33" ht="12.75">
      <c r="B33" t="s">
        <v>908</v>
      </c>
    </row>
    <row r="34" ht="12.75">
      <c r="B34" t="s">
        <v>909</v>
      </c>
    </row>
    <row r="35" ht="12.75">
      <c r="B35" t="s">
        <v>934</v>
      </c>
    </row>
    <row r="36" ht="12.75">
      <c r="B36" t="s">
        <v>935</v>
      </c>
    </row>
    <row r="37" spans="2:9" ht="12.75">
      <c r="B37" t="s">
        <v>899</v>
      </c>
      <c r="I37">
        <f>SUM(I38:I54)</f>
        <v>56101.77999999999</v>
      </c>
    </row>
    <row r="38" spans="2:9" ht="12.75">
      <c r="B38" t="s">
        <v>1032</v>
      </c>
      <c r="I38">
        <v>950</v>
      </c>
    </row>
    <row r="39" spans="2:9" ht="12.75">
      <c r="B39" t="s">
        <v>18</v>
      </c>
      <c r="I39">
        <v>549.42</v>
      </c>
    </row>
    <row r="40" spans="2:9" ht="12.75">
      <c r="B40" t="s">
        <v>19</v>
      </c>
      <c r="I40">
        <v>834.28</v>
      </c>
    </row>
    <row r="41" spans="2:9" ht="12.75">
      <c r="B41" t="s">
        <v>20</v>
      </c>
      <c r="I41">
        <v>3337.12</v>
      </c>
    </row>
    <row r="42" spans="2:9" ht="12.75">
      <c r="B42" t="s">
        <v>1043</v>
      </c>
      <c r="I42">
        <v>32161.28</v>
      </c>
    </row>
    <row r="43" spans="2:9" ht="12.75">
      <c r="B43" t="s">
        <v>21</v>
      </c>
      <c r="I43">
        <v>417.14</v>
      </c>
    </row>
    <row r="44" spans="2:9" ht="12.75">
      <c r="B44" t="s">
        <v>22</v>
      </c>
      <c r="I44">
        <v>3780.24</v>
      </c>
    </row>
    <row r="45" spans="2:9" ht="12.75">
      <c r="B45" t="s">
        <v>22</v>
      </c>
      <c r="I45">
        <v>3780.24</v>
      </c>
    </row>
    <row r="46" spans="2:9" ht="12.75">
      <c r="B46" t="s">
        <v>23</v>
      </c>
      <c r="I46">
        <v>1184.28</v>
      </c>
    </row>
    <row r="47" spans="2:9" ht="12.75">
      <c r="B47" t="s">
        <v>24</v>
      </c>
      <c r="I47">
        <v>417.14</v>
      </c>
    </row>
    <row r="48" spans="2:9" ht="12.75">
      <c r="B48" t="s">
        <v>25</v>
      </c>
      <c r="I48">
        <v>1890.12</v>
      </c>
    </row>
    <row r="49" spans="2:9" ht="12.75">
      <c r="B49" t="s">
        <v>1087</v>
      </c>
      <c r="I49">
        <v>2520.16</v>
      </c>
    </row>
    <row r="50" spans="2:9" ht="12.75">
      <c r="B50" t="s">
        <v>26</v>
      </c>
      <c r="I50">
        <v>417.14</v>
      </c>
    </row>
    <row r="51" spans="2:9" ht="12.75">
      <c r="B51" t="s">
        <v>27</v>
      </c>
      <c r="I51">
        <v>308.57</v>
      </c>
    </row>
    <row r="52" spans="2:9" ht="12.75">
      <c r="B52" t="s">
        <v>16</v>
      </c>
      <c r="I52">
        <v>149.27</v>
      </c>
    </row>
    <row r="53" spans="2:9" ht="12.75">
      <c r="B53" t="s">
        <v>1038</v>
      </c>
      <c r="I53">
        <v>2920.24</v>
      </c>
    </row>
    <row r="54" spans="2:9" ht="12.75">
      <c r="B54" t="s">
        <v>28</v>
      </c>
      <c r="I54">
        <v>485.14</v>
      </c>
    </row>
    <row r="55" spans="2:9" ht="12.75">
      <c r="B55" t="s">
        <v>941</v>
      </c>
      <c r="I55" s="2">
        <f>I19+I21-I23</f>
        <v>-9904.819999999978</v>
      </c>
    </row>
    <row r="56" ht="12.75">
      <c r="B56" t="s">
        <v>198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81"/>
  <sheetViews>
    <sheetView workbookViewId="0" topLeftCell="A51">
      <selection activeCell="K83" sqref="K83"/>
    </sheetView>
  </sheetViews>
  <sheetFormatPr defaultColWidth="9.140625" defaultRowHeight="12.75"/>
  <sheetData>
    <row r="2" ht="12.75">
      <c r="D2" s="1" t="s">
        <v>884</v>
      </c>
    </row>
    <row r="3" ht="12.75">
      <c r="D3" s="1" t="s">
        <v>939</v>
      </c>
    </row>
    <row r="4" ht="12.75">
      <c r="D4" s="1" t="s">
        <v>1022</v>
      </c>
    </row>
    <row r="5" ht="12.75">
      <c r="D5" s="1" t="s">
        <v>886</v>
      </c>
    </row>
    <row r="6" spans="2:9" ht="12.75">
      <c r="B6" t="s">
        <v>894</v>
      </c>
      <c r="I6" s="2">
        <v>144385.5</v>
      </c>
    </row>
    <row r="8" spans="2:3" ht="12.75">
      <c r="B8" s="2" t="s">
        <v>887</v>
      </c>
      <c r="C8" s="2"/>
    </row>
    <row r="10" spans="2:9" ht="12.75">
      <c r="B10" t="s">
        <v>888</v>
      </c>
      <c r="I10">
        <v>81661.12</v>
      </c>
    </row>
    <row r="11" spans="2:9" ht="12.75">
      <c r="B11" t="s">
        <v>946</v>
      </c>
      <c r="I11">
        <v>162896.13</v>
      </c>
    </row>
    <row r="12" spans="2:9" ht="12.75">
      <c r="B12" t="s">
        <v>947</v>
      </c>
      <c r="I12">
        <v>45131.05</v>
      </c>
    </row>
    <row r="13" spans="2:9" ht="12.75">
      <c r="B13" t="s">
        <v>889</v>
      </c>
      <c r="I13">
        <v>385.32</v>
      </c>
    </row>
    <row r="14" spans="2:9" ht="12.75">
      <c r="B14" t="s">
        <v>890</v>
      </c>
      <c r="I14">
        <v>789143.56</v>
      </c>
    </row>
    <row r="15" spans="2:9" ht="12.75">
      <c r="B15" t="s">
        <v>949</v>
      </c>
      <c r="I15">
        <v>220149.52</v>
      </c>
    </row>
    <row r="16" spans="2:9" ht="12.75">
      <c r="B16" t="s">
        <v>891</v>
      </c>
      <c r="I16">
        <v>353717.66</v>
      </c>
    </row>
    <row r="17" spans="2:9" ht="12.75">
      <c r="B17" s="2" t="s">
        <v>892</v>
      </c>
      <c r="I17" s="2">
        <f>SUM(I10:I16)</f>
        <v>1653084.36</v>
      </c>
    </row>
    <row r="18" spans="2:9" ht="12.75">
      <c r="B18" t="s">
        <v>893</v>
      </c>
      <c r="I18">
        <v>1630764.41</v>
      </c>
    </row>
    <row r="20" spans="2:9" ht="12.75">
      <c r="B20" t="s">
        <v>942</v>
      </c>
      <c r="I20" s="2">
        <f>I6+I17-I18</f>
        <v>166705.4500000002</v>
      </c>
    </row>
    <row r="22" spans="2:4" ht="12.75">
      <c r="B22" s="2" t="s">
        <v>895</v>
      </c>
      <c r="C22" s="2"/>
      <c r="D22" s="2"/>
    </row>
    <row r="23" spans="2:4" ht="12.75">
      <c r="B23" s="2"/>
      <c r="C23" s="2"/>
      <c r="D23" s="2"/>
    </row>
    <row r="24" spans="2:11" ht="12.75">
      <c r="B24" s="2" t="s">
        <v>943</v>
      </c>
      <c r="C24" s="2"/>
      <c r="D24" s="2"/>
      <c r="I24">
        <v>-112394</v>
      </c>
      <c r="K24">
        <v>-112394</v>
      </c>
    </row>
    <row r="26" spans="2:9" ht="12.75">
      <c r="B26" s="2" t="s">
        <v>897</v>
      </c>
      <c r="I26" s="2">
        <f>I16</f>
        <v>353717.66</v>
      </c>
    </row>
    <row r="28" spans="2:9" ht="12.75">
      <c r="B28" s="2" t="s">
        <v>898</v>
      </c>
      <c r="I28" s="2">
        <f>SUM(I30:I41)</f>
        <v>323292.87</v>
      </c>
    </row>
    <row r="29" ht="12.75">
      <c r="B29" s="2" t="s">
        <v>899</v>
      </c>
    </row>
    <row r="30" spans="2:9" ht="12.75">
      <c r="B30" t="s">
        <v>900</v>
      </c>
      <c r="I30">
        <v>55653.16</v>
      </c>
    </row>
    <row r="31" spans="2:9" ht="12.75">
      <c r="B31" t="s">
        <v>901</v>
      </c>
      <c r="I31">
        <v>10331.2</v>
      </c>
    </row>
    <row r="32" spans="2:9" ht="12.75">
      <c r="B32" t="s">
        <v>902</v>
      </c>
      <c r="I32">
        <v>53500.82</v>
      </c>
    </row>
    <row r="33" spans="2:9" ht="12.75">
      <c r="B33" t="s">
        <v>903</v>
      </c>
      <c r="I33">
        <v>31977.5</v>
      </c>
    </row>
    <row r="34" spans="2:9" ht="12.75">
      <c r="B34" t="s">
        <v>904</v>
      </c>
      <c r="I34">
        <v>1144.27</v>
      </c>
    </row>
    <row r="35" spans="2:9" ht="12.75">
      <c r="B35" t="s">
        <v>905</v>
      </c>
      <c r="I35">
        <v>31055.08</v>
      </c>
    </row>
    <row r="36" spans="2:9" ht="12.75">
      <c r="B36" t="s">
        <v>906</v>
      </c>
      <c r="I36">
        <v>7686.9</v>
      </c>
    </row>
    <row r="37" spans="2:9" ht="12.75">
      <c r="B37" t="s">
        <v>907</v>
      </c>
      <c r="I37">
        <v>52885.87</v>
      </c>
    </row>
    <row r="38" ht="12.75">
      <c r="B38" t="s">
        <v>908</v>
      </c>
    </row>
    <row r="39" ht="12.75">
      <c r="B39" t="s">
        <v>909</v>
      </c>
    </row>
    <row r="40" ht="12.75">
      <c r="B40" t="s">
        <v>934</v>
      </c>
    </row>
    <row r="41" spans="2:9" ht="12.75">
      <c r="B41" t="s">
        <v>935</v>
      </c>
      <c r="I41" s="2">
        <f>SUM(I43:I77)</f>
        <v>79058.07</v>
      </c>
    </row>
    <row r="42" ht="12.75">
      <c r="B42" t="s">
        <v>899</v>
      </c>
    </row>
    <row r="43" spans="2:9" ht="12.75">
      <c r="B43" t="s">
        <v>1033</v>
      </c>
      <c r="I43">
        <v>225</v>
      </c>
    </row>
    <row r="44" spans="2:12" ht="12.75">
      <c r="B44" t="s">
        <v>29</v>
      </c>
      <c r="I44">
        <v>1668.56</v>
      </c>
      <c r="L44" t="e">
        <f>I47+#REF!+#REF!+#REF!+#REF!+#REF!+#REF!+#REF!+#REF!+#REF!+#REF!+#REF!+#REF!</f>
        <v>#REF!</v>
      </c>
    </row>
    <row r="45" spans="2:9" ht="12.75">
      <c r="B45" t="s">
        <v>30</v>
      </c>
      <c r="I45">
        <v>323.08</v>
      </c>
    </row>
    <row r="46" spans="2:9" ht="12.75">
      <c r="B46" t="s">
        <v>31</v>
      </c>
      <c r="I46">
        <v>1053.08</v>
      </c>
    </row>
    <row r="47" spans="2:9" ht="12.75">
      <c r="B47" t="s">
        <v>1038</v>
      </c>
      <c r="I47">
        <v>4368.59</v>
      </c>
    </row>
    <row r="48" spans="2:9" ht="12.75">
      <c r="B48" t="s">
        <v>32</v>
      </c>
      <c r="I48">
        <v>2490.12</v>
      </c>
    </row>
    <row r="49" spans="2:9" ht="12.75">
      <c r="B49" t="s">
        <v>33</v>
      </c>
      <c r="I49">
        <v>826.93</v>
      </c>
    </row>
    <row r="50" spans="2:9" ht="12.75">
      <c r="B50" t="s">
        <v>34</v>
      </c>
      <c r="I50">
        <v>1084.28</v>
      </c>
    </row>
    <row r="51" spans="2:9" ht="12.75">
      <c r="B51" t="s">
        <v>1045</v>
      </c>
      <c r="I51">
        <v>4671.4</v>
      </c>
    </row>
    <row r="52" spans="2:9" ht="12.75">
      <c r="B52" t="s">
        <v>35</v>
      </c>
      <c r="I52">
        <v>1890.12</v>
      </c>
    </row>
    <row r="53" spans="2:9" ht="12.75">
      <c r="B53" t="s">
        <v>36</v>
      </c>
      <c r="I53">
        <v>417.14</v>
      </c>
    </row>
    <row r="54" spans="2:9" ht="12.75">
      <c r="B54" t="s">
        <v>1048</v>
      </c>
      <c r="I54">
        <v>576.14</v>
      </c>
    </row>
    <row r="55" spans="2:9" ht="12.75">
      <c r="B55" t="s">
        <v>1048</v>
      </c>
      <c r="I55">
        <v>1176.14</v>
      </c>
    </row>
    <row r="56" spans="2:9" ht="12.75">
      <c r="B56" t="s">
        <v>1048</v>
      </c>
      <c r="I56">
        <v>417.14</v>
      </c>
    </row>
    <row r="57" spans="2:9" ht="12.75">
      <c r="B57" t="s">
        <v>1048</v>
      </c>
      <c r="I57">
        <v>417.14</v>
      </c>
    </row>
    <row r="58" spans="2:9" ht="12.75">
      <c r="B58" t="s">
        <v>1048</v>
      </c>
      <c r="I58">
        <v>814.2</v>
      </c>
    </row>
    <row r="59" spans="2:9" ht="12.75">
      <c r="B59" t="s">
        <v>37</v>
      </c>
      <c r="I59">
        <v>417.14</v>
      </c>
    </row>
    <row r="60" spans="2:9" ht="12.75">
      <c r="B60" t="s">
        <v>38</v>
      </c>
      <c r="I60">
        <v>2491.32</v>
      </c>
    </row>
    <row r="61" spans="2:9" ht="12.75">
      <c r="B61" t="s">
        <v>1048</v>
      </c>
      <c r="I61">
        <v>650.39</v>
      </c>
    </row>
    <row r="62" spans="2:9" ht="12.75">
      <c r="B62" t="s">
        <v>1048</v>
      </c>
      <c r="I62">
        <v>650.39</v>
      </c>
    </row>
    <row r="63" spans="2:9" ht="12.75">
      <c r="B63" t="s">
        <v>39</v>
      </c>
      <c r="I63">
        <v>2952.71</v>
      </c>
    </row>
    <row r="64" spans="2:9" ht="12.75">
      <c r="B64" t="s">
        <v>40</v>
      </c>
      <c r="I64">
        <v>4662.37</v>
      </c>
    </row>
    <row r="65" spans="2:9" ht="12.75">
      <c r="B65" t="s">
        <v>41</v>
      </c>
      <c r="I65">
        <v>1912.48</v>
      </c>
    </row>
    <row r="66" spans="2:9" ht="12.75">
      <c r="B66" t="s">
        <v>42</v>
      </c>
      <c r="I66">
        <v>2224.62</v>
      </c>
    </row>
    <row r="67" spans="2:9" ht="12.75">
      <c r="B67" t="s">
        <v>43</v>
      </c>
      <c r="I67">
        <v>2010.12</v>
      </c>
    </row>
    <row r="68" spans="2:9" ht="12.75">
      <c r="B68" t="s">
        <v>44</v>
      </c>
      <c r="I68">
        <v>417.14</v>
      </c>
    </row>
    <row r="69" spans="2:9" ht="12.75">
      <c r="B69" t="s">
        <v>45</v>
      </c>
      <c r="I69">
        <v>512.86</v>
      </c>
    </row>
    <row r="70" spans="2:9" ht="12.75">
      <c r="B70" t="s">
        <v>46</v>
      </c>
      <c r="I70">
        <v>467.14</v>
      </c>
    </row>
    <row r="71" spans="2:9" ht="12.75">
      <c r="B71" t="s">
        <v>47</v>
      </c>
      <c r="I71">
        <v>30529.43</v>
      </c>
    </row>
    <row r="72" spans="2:9" ht="12.75">
      <c r="B72" t="s">
        <v>48</v>
      </c>
      <c r="I72">
        <v>1765.57</v>
      </c>
    </row>
    <row r="73" spans="2:9" ht="12.75">
      <c r="B73" t="s">
        <v>16</v>
      </c>
      <c r="I73">
        <v>222.53</v>
      </c>
    </row>
    <row r="74" spans="2:9" ht="12.75">
      <c r="B74" t="s">
        <v>49</v>
      </c>
      <c r="I74">
        <v>2168.12</v>
      </c>
    </row>
    <row r="75" spans="2:9" ht="12.75">
      <c r="B75" t="s">
        <v>50</v>
      </c>
      <c r="I75">
        <v>1333.26</v>
      </c>
    </row>
    <row r="76" spans="2:9" ht="12.75">
      <c r="B76" t="s">
        <v>9</v>
      </c>
      <c r="I76">
        <v>417.14</v>
      </c>
    </row>
    <row r="77" spans="2:9" ht="12.75">
      <c r="B77" t="s">
        <v>26</v>
      </c>
      <c r="I77">
        <v>834.28</v>
      </c>
    </row>
    <row r="79" spans="2:9" ht="12.75">
      <c r="B79" t="s">
        <v>941</v>
      </c>
      <c r="I79" s="2">
        <f>I24+I26-I28</f>
        <v>-81969.21000000002</v>
      </c>
    </row>
    <row r="81" spans="3:8" ht="12.75">
      <c r="C81" t="s">
        <v>937</v>
      </c>
      <c r="H81" t="s">
        <v>938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2014-03-18T07:38:35Z</cp:lastPrinted>
  <dcterms:created xsi:type="dcterms:W3CDTF">1996-10-08T23:32:33Z</dcterms:created>
  <dcterms:modified xsi:type="dcterms:W3CDTF">2014-03-18T07:50:40Z</dcterms:modified>
  <cp:category/>
  <cp:version/>
  <cp:contentType/>
  <cp:contentStatus/>
</cp:coreProperties>
</file>