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1"/>
  </bookViews>
  <sheets>
    <sheet name="Доходы  2020" sheetId="2" r:id="rId1"/>
    <sheet name="Расходы 2020" sheetId="3" r:id="rId2"/>
  </sheets>
  <calcPr calcId="124519"/>
</workbook>
</file>

<file path=xl/calcChain.xml><?xml version="1.0" encoding="utf-8"?>
<calcChain xmlns="http://schemas.openxmlformats.org/spreadsheetml/2006/main">
  <c r="D27" i="3"/>
  <c r="E27"/>
  <c r="E16" i="2"/>
  <c r="E12" i="3"/>
  <c r="D28" i="2"/>
  <c r="F26"/>
  <c r="E24"/>
  <c r="F24"/>
  <c r="C28"/>
  <c r="B22"/>
  <c r="E21" i="3"/>
  <c r="C12" l="1"/>
  <c r="F16"/>
  <c r="D12"/>
  <c r="D21"/>
  <c r="C21"/>
  <c r="G16"/>
  <c r="B25" i="2"/>
  <c r="E22"/>
  <c r="F22"/>
  <c r="E23"/>
  <c r="F23"/>
  <c r="F25"/>
  <c r="F21"/>
  <c r="E21"/>
  <c r="E25" l="1"/>
  <c r="B28"/>
  <c r="G24" i="3"/>
  <c r="F17"/>
  <c r="G17"/>
  <c r="G29" l="1"/>
  <c r="F29"/>
  <c r="G28"/>
  <c r="C27"/>
  <c r="C30" s="1"/>
  <c r="E30"/>
  <c r="F26"/>
  <c r="G26"/>
  <c r="D30"/>
  <c r="G23"/>
  <c r="F23"/>
  <c r="F22"/>
  <c r="G22"/>
  <c r="G21"/>
  <c r="F21"/>
  <c r="F20"/>
  <c r="G20"/>
  <c r="G18"/>
  <c r="F18"/>
  <c r="F15"/>
  <c r="G15"/>
  <c r="F14"/>
  <c r="G12"/>
  <c r="G13"/>
  <c r="F13"/>
  <c r="F12"/>
  <c r="F30" l="1"/>
  <c r="G27"/>
  <c r="F27"/>
  <c r="G19"/>
  <c r="F19"/>
  <c r="F25"/>
  <c r="G25"/>
  <c r="G14"/>
  <c r="C20" i="2"/>
  <c r="D20"/>
  <c r="B20"/>
  <c r="F12"/>
  <c r="F13"/>
  <c r="F14"/>
  <c r="F15"/>
  <c r="F16"/>
  <c r="F17"/>
  <c r="F11"/>
  <c r="E12"/>
  <c r="E13"/>
  <c r="E14"/>
  <c r="E15"/>
  <c r="E17"/>
  <c r="E11"/>
  <c r="F20" l="1"/>
  <c r="G30" i="3"/>
  <c r="E20" i="2"/>
  <c r="E28" l="1"/>
  <c r="C29"/>
  <c r="B29"/>
  <c r="E29" l="1"/>
  <c r="C31"/>
  <c r="F28"/>
  <c r="D29"/>
  <c r="D31" l="1"/>
  <c r="D32" s="1"/>
  <c r="F29"/>
</calcChain>
</file>

<file path=xl/sharedStrings.xml><?xml version="1.0" encoding="utf-8"?>
<sst xmlns="http://schemas.openxmlformats.org/spreadsheetml/2006/main" count="90" uniqueCount="83">
  <si>
    <t>ВСЕГО:</t>
  </si>
  <si>
    <t>Культура</t>
  </si>
  <si>
    <t>Дошкольное образование</t>
  </si>
  <si>
    <t>Охрана семьи и детства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</si>
  <si>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</si>
  <si>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Благоустройство</t>
  </si>
  <si>
    <t>Социальное обеспечение населения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</si>
  <si>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</si>
  <si>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</si>
  <si>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</si>
  <si>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</si>
  <si>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</si>
  <si>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Обеспечение пожарной безопасности</t>
  </si>
  <si>
    <t>Другие общегосударственные вопросы</t>
  </si>
  <si>
    <t>Приложение №2</t>
  </si>
  <si>
    <t>к  решению Совета депутатов</t>
  </si>
  <si>
    <r>
      <t xml:space="preserve"> </t>
    </r>
    <r>
      <rPr>
        <sz val="11"/>
        <color theme="1"/>
        <rFont val="Times New Roman"/>
        <family val="1"/>
        <charset val="204"/>
      </rPr>
      <t>Красносельского</t>
    </r>
    <r>
      <rPr>
        <sz val="12"/>
        <color theme="1"/>
        <rFont val="Times New Roman"/>
        <family val="1"/>
        <charset val="204"/>
      </rPr>
      <t xml:space="preserve"> сельского поселения</t>
    </r>
  </si>
  <si>
    <r>
      <t xml:space="preserve"> «Об исполнении бюджета </t>
    </r>
    <r>
      <rPr>
        <sz val="11"/>
        <color theme="1"/>
        <rFont val="Times New Roman"/>
        <family val="1"/>
        <charset val="204"/>
      </rPr>
      <t>Красносельского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</si>
  <si>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Исполнение расходной части бюджета Красносельского сельского поселения </t>
  </si>
  <si>
    <t>(тыс.руб.)</t>
  </si>
  <si>
    <t>Приложение №1</t>
  </si>
  <si>
    <t xml:space="preserve">Исполнение доходной части бюджета Красносельского сельского поселения </t>
  </si>
  <si>
    <t>Наименование расхода</t>
  </si>
  <si>
    <t>% исполнения к  утв. плану</t>
  </si>
  <si>
    <t xml:space="preserve">% исполнения к  уточ. плану </t>
  </si>
  <si>
    <t>НДФЛ</t>
  </si>
  <si>
    <t>Налог на имущество физ. Лиц</t>
  </si>
  <si>
    <t>Земельный налог с организаций</t>
  </si>
  <si>
    <t>Земельный налог с физ. лиц</t>
  </si>
  <si>
    <t>Единый сельскохозяйственный налог</t>
  </si>
  <si>
    <t>Прочие неналоговые доходы бюджетов поселения</t>
  </si>
  <si>
    <t>Прочие доходы от  оказания платных услуг (работ) получателями средств бюджетов сп, (родительская плата)</t>
  </si>
  <si>
    <t>Итого собственных доходов</t>
  </si>
  <si>
    <t>Средства,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</si>
  <si>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Дотация на выравнивание бюджетной обеспеченности</t>
  </si>
  <si>
    <t>Возврат целевых средств</t>
  </si>
  <si>
    <t>Итого безвозмездных поступлений</t>
  </si>
  <si>
    <t>Итого доходов</t>
  </si>
  <si>
    <t>Дефицит(-), профицит (+)</t>
  </si>
  <si>
    <t>Невыясненные поступления, зачисляемые в бюджеты сельских поселений</t>
  </si>
  <si>
    <t>Раздел, подраздел, функ. Классификация</t>
  </si>
  <si>
    <t>01 00</t>
  </si>
  <si>
    <t>Общегосударственные вопросы</t>
  </si>
  <si>
    <t>0102</t>
  </si>
  <si>
    <t>0103</t>
  </si>
  <si>
    <t>0104</t>
  </si>
  <si>
    <t>0203</t>
  </si>
  <si>
    <t>0310</t>
  </si>
  <si>
    <t>05 00</t>
  </si>
  <si>
    <t>Жилищно-коммунальное хозяйство</t>
  </si>
  <si>
    <t>0502</t>
  </si>
  <si>
    <t>0503</t>
  </si>
  <si>
    <t>0701</t>
  </si>
  <si>
    <t>0801</t>
  </si>
  <si>
    <t>10 00</t>
  </si>
  <si>
    <t>Сициальная политика</t>
  </si>
  <si>
    <t>1003</t>
  </si>
  <si>
    <t>1004</t>
  </si>
  <si>
    <t>Итого</t>
  </si>
  <si>
    <t>0113</t>
  </si>
  <si>
    <t>06 05</t>
  </si>
  <si>
    <t>04 09</t>
  </si>
  <si>
    <t>Другие вопросы в области окружающей среды</t>
  </si>
  <si>
    <t xml:space="preserve">к решению Совета депутатов </t>
  </si>
  <si>
    <t>Остаток на 01.01.2020г.</t>
  </si>
  <si>
    <r>
      <t xml:space="preserve">Административные штрафы, </t>
    </r>
    <r>
      <rPr>
        <sz val="8"/>
        <color theme="1"/>
        <rFont val="Times New Roman"/>
        <family val="1"/>
        <charset val="204"/>
      </rPr>
      <t>установленные законами субъектов Российской Федерации об административных правонарушениях, за нарушение муниципальных правовых актов</t>
    </r>
  </si>
  <si>
    <t>Прочие субсидии бюджетам сельских поселений</t>
  </si>
  <si>
    <t xml:space="preserve">Субвенции бюджетам поселений на осуществление полномочий </t>
  </si>
  <si>
    <t>0107</t>
  </si>
  <si>
    <t>Обеспечение проведения выборов и референдумов</t>
  </si>
  <si>
    <t>Утверждено по бюджету на                   01.01.2020г.</t>
  </si>
  <si>
    <t>Утверждено по бюджету на           01.01.2020г.</t>
  </si>
  <si>
    <t xml:space="preserve">Субвенции бюджетам поселений на выполнение передаваемых  полномочийсубъектов РФ </t>
  </si>
  <si>
    <t>Прочие безвозмездные поступления в бюджеты сельских поселений</t>
  </si>
  <si>
    <t>сельского поселения за 2020г.»</t>
  </si>
  <si>
    <t>от  "28"  января  2021 года №2</t>
  </si>
  <si>
    <t>за  2020 год</t>
  </si>
  <si>
    <t>Уточнено по бюджету на 01.01.2021</t>
  </si>
  <si>
    <t>Фактически исполнено за 2020г.</t>
  </si>
  <si>
    <t>от  "28" января 2021 года №2</t>
  </si>
  <si>
    <t>за  2020 г.</t>
  </si>
  <si>
    <t>Уточнено по бюджету на 01.01.2021.г.</t>
  </si>
  <si>
    <t>Фактически исполнено за  2020г.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</si>
</sst>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2" fontId="0" fillId="0" borderId="5" xfId="0" applyNumberFormat="1" applyFont="1" applyBorder="1" applyAlignment="1">
      <alignment horizontal="center" vertical="top"/>
    </xf>
    <xf numFmtId="2" fontId="0" fillId="0" borderId="2" xfId="0" applyNumberFormat="1" applyFont="1" applyBorder="1" applyAlignment="1">
      <alignment horizontal="center" vertical="top"/>
    </xf>
    <xf numFmtId="1" fontId="0" fillId="0" borderId="2" xfId="0" applyNumberFormat="1" applyBorder="1" applyAlignment="1">
      <alignment horizontal="center" vertical="top"/>
    </xf>
    <xf numFmtId="2" fontId="0" fillId="0" borderId="5" xfId="0" applyNumberFormat="1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1" fontId="0" fillId="0" borderId="2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2" fontId="2" fillId="0" borderId="2" xfId="0" applyNumberFormat="1" applyFont="1" applyBorder="1" applyAlignment="1">
      <alignment horizontal="center" vertical="top"/>
    </xf>
    <xf numFmtId="1" fontId="2" fillId="0" borderId="2" xfId="0" applyNumberFormat="1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2" fontId="0" fillId="0" borderId="2" xfId="0" applyNumberFormat="1" applyFont="1" applyFill="1" applyBorder="1" applyAlignment="1">
      <alignment horizontal="center" vertical="top"/>
    </xf>
    <xf numFmtId="2" fontId="2" fillId="0" borderId="5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 vertical="top" wrapText="1"/>
    </xf>
    <xf numFmtId="2" fontId="0" fillId="0" borderId="0" xfId="0" applyNumberFormat="1"/>
    <xf numFmtId="0" fontId="2" fillId="0" borderId="0" xfId="0" applyFont="1" applyAlignment="1">
      <alignment horizontal="right"/>
    </xf>
    <xf numFmtId="1" fontId="8" fillId="0" borderId="2" xfId="0" applyNumberFormat="1" applyFont="1" applyBorder="1" applyAlignment="1">
      <alignment horizontal="center" vertical="top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textRotation="90" wrapText="1"/>
    </xf>
    <xf numFmtId="0" fontId="11" fillId="0" borderId="2" xfId="0" applyFont="1" applyBorder="1" applyAlignment="1">
      <alignment horizontal="center" vertical="top"/>
    </xf>
    <xf numFmtId="0" fontId="11" fillId="0" borderId="2" xfId="0" applyFont="1" applyBorder="1" applyAlignment="1">
      <alignment horizontal="left" vertical="top" wrapText="1"/>
    </xf>
    <xf numFmtId="4" fontId="12" fillId="0" borderId="2" xfId="0" applyNumberFormat="1" applyFont="1" applyBorder="1" applyAlignment="1">
      <alignment horizontal="center" vertical="top" wrapText="1"/>
    </xf>
    <xf numFmtId="1" fontId="12" fillId="0" borderId="5" xfId="0" applyNumberFormat="1" applyFont="1" applyBorder="1" applyAlignment="1">
      <alignment horizontal="center" vertical="top"/>
    </xf>
    <xf numFmtId="1" fontId="12" fillId="0" borderId="2" xfId="0" applyNumberFormat="1" applyFont="1" applyBorder="1" applyAlignment="1">
      <alignment horizontal="center" vertical="top"/>
    </xf>
    <xf numFmtId="49" fontId="13" fillId="0" borderId="2" xfId="0" applyNumberFormat="1" applyFont="1" applyBorder="1" applyAlignment="1" applyProtection="1">
      <alignment horizontal="center" vertical="top" wrapText="1"/>
    </xf>
    <xf numFmtId="49" fontId="14" fillId="0" borderId="3" xfId="0" applyNumberFormat="1" applyFont="1" applyBorder="1" applyAlignment="1" applyProtection="1">
      <alignment horizontal="left" vertical="top" wrapText="1"/>
    </xf>
    <xf numFmtId="4" fontId="15" fillId="0" borderId="2" xfId="0" applyNumberFormat="1" applyFont="1" applyBorder="1" applyAlignment="1" applyProtection="1">
      <alignment horizontal="center" vertical="top" wrapText="1"/>
    </xf>
    <xf numFmtId="1" fontId="10" fillId="0" borderId="5" xfId="0" applyNumberFormat="1" applyFont="1" applyBorder="1" applyAlignment="1">
      <alignment horizontal="center" vertical="top"/>
    </xf>
    <xf numFmtId="1" fontId="10" fillId="0" borderId="2" xfId="0" applyNumberFormat="1" applyFont="1" applyBorder="1" applyAlignment="1">
      <alignment horizontal="center" vertical="top"/>
    </xf>
    <xf numFmtId="49" fontId="16" fillId="0" borderId="2" xfId="0" applyNumberFormat="1" applyFont="1" applyBorder="1" applyAlignment="1" applyProtection="1">
      <alignment horizontal="center" vertical="top" wrapText="1"/>
    </xf>
    <xf numFmtId="49" fontId="17" fillId="0" borderId="3" xfId="0" applyNumberFormat="1" applyFont="1" applyBorder="1" applyAlignment="1" applyProtection="1">
      <alignment horizontal="left" vertical="top" wrapText="1"/>
    </xf>
    <xf numFmtId="4" fontId="18" fillId="0" borderId="2" xfId="0" applyNumberFormat="1" applyFont="1" applyBorder="1" applyAlignment="1" applyProtection="1">
      <alignment horizontal="center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/>
    </xf>
    <xf numFmtId="49" fontId="16" fillId="0" borderId="6" xfId="0" applyNumberFormat="1" applyFont="1" applyBorder="1" applyAlignment="1" applyProtection="1">
      <alignment horizontal="center" vertical="top"/>
    </xf>
    <xf numFmtId="49" fontId="17" fillId="0" borderId="7" xfId="0" applyNumberFormat="1" applyFont="1" applyBorder="1" applyAlignment="1" applyProtection="1">
      <alignment horizontal="left" vertical="top"/>
    </xf>
    <xf numFmtId="4" fontId="2" fillId="0" borderId="2" xfId="0" applyNumberFormat="1" applyFont="1" applyBorder="1" applyAlignment="1">
      <alignment horizontal="center" vertical="top"/>
    </xf>
    <xf numFmtId="0" fontId="1" fillId="0" borderId="0" xfId="0" applyFont="1" applyAlignment="1">
      <alignment horizontal="right"/>
    </xf>
    <xf numFmtId="2" fontId="21" fillId="0" borderId="2" xfId="0" applyNumberFormat="1" applyFont="1" applyBorder="1" applyAlignment="1">
      <alignment horizontal="center" vertical="top"/>
    </xf>
    <xf numFmtId="2" fontId="0" fillId="0" borderId="5" xfId="0" applyNumberFormat="1" applyFont="1" applyFill="1" applyBorder="1" applyAlignment="1">
      <alignment horizontal="center" vertical="top"/>
    </xf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0" fillId="0" borderId="8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J29" sqref="J29"/>
    </sheetView>
  </sheetViews>
  <sheetFormatPr defaultRowHeight="12.75"/>
  <cols>
    <col min="1" max="1" width="33.7109375" customWidth="1"/>
    <col min="2" max="2" width="12" customWidth="1"/>
    <col min="3" max="3" width="12.5703125" customWidth="1"/>
    <col min="4" max="4" width="11" customWidth="1"/>
    <col min="5" max="5" width="7.7109375" customWidth="1"/>
    <col min="6" max="6" width="7.5703125" customWidth="1"/>
  </cols>
  <sheetData>
    <row r="1" spans="1:6" ht="15">
      <c r="D1" s="56" t="s">
        <v>20</v>
      </c>
      <c r="E1" s="56"/>
      <c r="F1" s="56"/>
    </row>
    <row r="2" spans="1:6" ht="15">
      <c r="D2" s="20"/>
      <c r="E2" s="20"/>
      <c r="F2" s="44" t="s">
        <v>63</v>
      </c>
    </row>
    <row r="3" spans="1:6" ht="15" customHeight="1">
      <c r="A3" s="57" t="s">
        <v>16</v>
      </c>
      <c r="B3" s="57"/>
      <c r="C3" s="57"/>
      <c r="D3" s="57"/>
      <c r="E3" s="57"/>
      <c r="F3" s="57"/>
    </row>
    <row r="4" spans="1:6" ht="15.75">
      <c r="A4" s="57" t="s">
        <v>17</v>
      </c>
      <c r="B4" s="57"/>
      <c r="C4" s="57"/>
      <c r="D4" s="57"/>
      <c r="E4" s="57"/>
      <c r="F4" s="57"/>
    </row>
    <row r="5" spans="1:6" ht="15.75">
      <c r="B5" s="57" t="s">
        <v>74</v>
      </c>
      <c r="C5" s="57"/>
      <c r="D5" s="57"/>
      <c r="E5" s="57"/>
      <c r="F5" s="57"/>
    </row>
    <row r="6" spans="1:6" ht="15.75">
      <c r="B6" s="57" t="s">
        <v>75</v>
      </c>
      <c r="C6" s="57"/>
      <c r="D6" s="57"/>
      <c r="E6" s="57"/>
      <c r="F6" s="57"/>
    </row>
    <row r="7" spans="1:6" ht="15">
      <c r="A7" s="48" t="s">
        <v>21</v>
      </c>
      <c r="B7" s="48"/>
      <c r="C7" s="48"/>
      <c r="D7" s="48"/>
      <c r="E7" s="48"/>
      <c r="F7" s="48"/>
    </row>
    <row r="8" spans="1:6" ht="15">
      <c r="A8" s="48" t="s">
        <v>76</v>
      </c>
      <c r="B8" s="48"/>
      <c r="C8" s="48"/>
      <c r="D8" s="48"/>
      <c r="E8" s="48"/>
      <c r="F8" s="48"/>
    </row>
    <row r="9" spans="1:6">
      <c r="E9" s="58" t="s">
        <v>19</v>
      </c>
      <c r="F9" s="58"/>
    </row>
    <row r="10" spans="1:6" ht="65.25" customHeight="1">
      <c r="A10" s="2" t="s">
        <v>22</v>
      </c>
      <c r="B10" s="3" t="s">
        <v>71</v>
      </c>
      <c r="C10" s="3" t="s">
        <v>77</v>
      </c>
      <c r="D10" s="3" t="s">
        <v>78</v>
      </c>
      <c r="E10" s="3" t="s">
        <v>23</v>
      </c>
      <c r="F10" s="3" t="s">
        <v>24</v>
      </c>
    </row>
    <row r="11" spans="1:6" ht="15.75">
      <c r="A11" s="4" t="s">
        <v>25</v>
      </c>
      <c r="B11" s="5">
        <v>768.1</v>
      </c>
      <c r="C11" s="5">
        <v>768.1</v>
      </c>
      <c r="D11" s="6">
        <v>932.41</v>
      </c>
      <c r="E11" s="10">
        <f>D11/B11*100</f>
        <v>121.39174586642363</v>
      </c>
      <c r="F11" s="10">
        <f>D11/C11*100</f>
        <v>121.39174586642363</v>
      </c>
    </row>
    <row r="12" spans="1:6" ht="15.75" customHeight="1">
      <c r="A12" s="4" t="s">
        <v>26</v>
      </c>
      <c r="B12" s="8">
        <v>299.3</v>
      </c>
      <c r="C12" s="8">
        <v>299.3</v>
      </c>
      <c r="D12" s="9">
        <v>374.37</v>
      </c>
      <c r="E12" s="10">
        <f t="shared" ref="E12:E20" si="0">D12/B12*100</f>
        <v>125.08185766789175</v>
      </c>
      <c r="F12" s="10">
        <f t="shared" ref="F12:F20" si="1">D12/C12*100</f>
        <v>125.08185766789175</v>
      </c>
    </row>
    <row r="13" spans="1:6" ht="15.75" customHeight="1">
      <c r="A13" s="4" t="s">
        <v>27</v>
      </c>
      <c r="B13" s="8">
        <v>601</v>
      </c>
      <c r="C13" s="8">
        <v>601</v>
      </c>
      <c r="D13" s="9">
        <v>426.92</v>
      </c>
      <c r="E13" s="10">
        <f t="shared" si="0"/>
        <v>71.034941763727119</v>
      </c>
      <c r="F13" s="10">
        <f t="shared" si="1"/>
        <v>71.034941763727119</v>
      </c>
    </row>
    <row r="14" spans="1:6" ht="16.5" customHeight="1">
      <c r="A14" s="4" t="s">
        <v>28</v>
      </c>
      <c r="B14" s="8">
        <v>365</v>
      </c>
      <c r="C14" s="8">
        <v>365</v>
      </c>
      <c r="D14" s="9">
        <v>368.78</v>
      </c>
      <c r="E14" s="10">
        <f t="shared" si="0"/>
        <v>101.03561643835614</v>
      </c>
      <c r="F14" s="10">
        <f t="shared" si="1"/>
        <v>101.03561643835614</v>
      </c>
    </row>
    <row r="15" spans="1:6" ht="15.75" customHeight="1">
      <c r="A15" s="4" t="s">
        <v>29</v>
      </c>
      <c r="B15" s="8">
        <v>139.80000000000001</v>
      </c>
      <c r="C15" s="8">
        <v>139.80000000000001</v>
      </c>
      <c r="D15" s="9">
        <v>88.34</v>
      </c>
      <c r="E15" s="10">
        <f t="shared" si="0"/>
        <v>63.190271816881264</v>
      </c>
      <c r="F15" s="10">
        <f t="shared" si="1"/>
        <v>63.190271816881264</v>
      </c>
    </row>
    <row r="16" spans="1:6" ht="53.25" customHeight="1">
      <c r="A16" s="4" t="s">
        <v>65</v>
      </c>
      <c r="B16" s="8">
        <v>10.6</v>
      </c>
      <c r="C16" s="8">
        <v>10.6</v>
      </c>
      <c r="D16" s="9">
        <v>2</v>
      </c>
      <c r="E16" s="10">
        <f t="shared" si="0"/>
        <v>18.867924528301888</v>
      </c>
      <c r="F16" s="10">
        <f t="shared" si="1"/>
        <v>18.867924528301888</v>
      </c>
    </row>
    <row r="17" spans="1:8" ht="48.75" customHeight="1">
      <c r="A17" s="11" t="s">
        <v>31</v>
      </c>
      <c r="B17" s="5">
        <v>713</v>
      </c>
      <c r="C17" s="5">
        <v>543</v>
      </c>
      <c r="D17" s="6">
        <v>479.85</v>
      </c>
      <c r="E17" s="10">
        <f t="shared" si="0"/>
        <v>67.300140252454426</v>
      </c>
      <c r="F17" s="10">
        <f t="shared" si="1"/>
        <v>88.370165745856355</v>
      </c>
      <c r="H17" s="19"/>
    </row>
    <row r="18" spans="1:8" ht="32.25" customHeight="1">
      <c r="A18" s="4" t="s">
        <v>30</v>
      </c>
      <c r="B18" s="5">
        <v>0</v>
      </c>
      <c r="C18" s="6">
        <v>242.03388000000001</v>
      </c>
      <c r="D18" s="6">
        <v>253</v>
      </c>
      <c r="E18" s="10">
        <v>0</v>
      </c>
      <c r="F18" s="10">
        <v>0</v>
      </c>
    </row>
    <row r="19" spans="1:8" ht="32.25" customHeight="1">
      <c r="A19" s="11" t="s">
        <v>39</v>
      </c>
      <c r="B19" s="5">
        <v>0</v>
      </c>
      <c r="C19" s="6">
        <v>0</v>
      </c>
      <c r="D19" s="6">
        <v>9.67</v>
      </c>
      <c r="E19" s="10">
        <v>0</v>
      </c>
      <c r="F19" s="10">
        <v>0</v>
      </c>
    </row>
    <row r="20" spans="1:8" ht="15" customHeight="1">
      <c r="A20" s="12" t="s">
        <v>32</v>
      </c>
      <c r="B20" s="13">
        <f>B17+B16+B15+B14+B13+B12+B11+B18+B19</f>
        <v>2896.8</v>
      </c>
      <c r="C20" s="13">
        <f t="shared" ref="C20:D20" si="2">C17+C16+C15+C14+C13+C12+C11+C18+C19</f>
        <v>2968.8338800000001</v>
      </c>
      <c r="D20" s="13">
        <f t="shared" si="2"/>
        <v>2935.34</v>
      </c>
      <c r="E20" s="21">
        <f t="shared" si="0"/>
        <v>101.33043358188345</v>
      </c>
      <c r="F20" s="21">
        <f t="shared" si="1"/>
        <v>98.871816970776422</v>
      </c>
    </row>
    <row r="21" spans="1:8" ht="31.5" customHeight="1">
      <c r="A21" s="4" t="s">
        <v>66</v>
      </c>
      <c r="B21" s="6">
        <v>8776.7999999999993</v>
      </c>
      <c r="C21" s="6">
        <v>8670.39</v>
      </c>
      <c r="D21" s="6">
        <v>8670.39</v>
      </c>
      <c r="E21" s="10">
        <f>D21/B21*100</f>
        <v>98.787599124965823</v>
      </c>
      <c r="F21" s="10">
        <f>D21/C21*100</f>
        <v>100</v>
      </c>
    </row>
    <row r="22" spans="1:8" ht="93" customHeight="1">
      <c r="A22" s="4" t="s">
        <v>33</v>
      </c>
      <c r="B22" s="15">
        <f>13903.9-0.38</f>
        <v>13903.52</v>
      </c>
      <c r="C22" s="6">
        <v>19469.78</v>
      </c>
      <c r="D22" s="6">
        <v>19467.79</v>
      </c>
      <c r="E22" s="10">
        <f t="shared" ref="E22:E25" si="3">D22/B22*100</f>
        <v>140.02058471523756</v>
      </c>
      <c r="F22" s="10">
        <f t="shared" ref="F22:F26" si="4">D22/C22*100</f>
        <v>99.98977903191512</v>
      </c>
      <c r="G22" s="19"/>
    </row>
    <row r="23" spans="1:8" ht="32.25" customHeight="1">
      <c r="A23" s="4" t="s">
        <v>34</v>
      </c>
      <c r="B23" s="8">
        <v>1179</v>
      </c>
      <c r="C23" s="9">
        <v>1179</v>
      </c>
      <c r="D23" s="45">
        <v>1179</v>
      </c>
      <c r="E23" s="10">
        <f t="shared" si="3"/>
        <v>100</v>
      </c>
      <c r="F23" s="10">
        <f t="shared" si="4"/>
        <v>100</v>
      </c>
    </row>
    <row r="24" spans="1:8" ht="46.5" customHeight="1">
      <c r="A24" s="4" t="s">
        <v>72</v>
      </c>
      <c r="B24" s="8">
        <v>0.38</v>
      </c>
      <c r="C24" s="9">
        <v>0.38</v>
      </c>
      <c r="D24" s="45">
        <v>0</v>
      </c>
      <c r="E24" s="10">
        <f t="shared" si="3"/>
        <v>0</v>
      </c>
      <c r="F24" s="10">
        <f t="shared" si="4"/>
        <v>0</v>
      </c>
    </row>
    <row r="25" spans="1:8" ht="36" customHeight="1">
      <c r="A25" s="4" t="s">
        <v>67</v>
      </c>
      <c r="B25" s="16">
        <f>232.4+0.38-0.5</f>
        <v>232.28</v>
      </c>
      <c r="C25" s="6">
        <v>258.69884999999999</v>
      </c>
      <c r="D25" s="6">
        <v>258.7</v>
      </c>
      <c r="E25" s="10">
        <f t="shared" si="3"/>
        <v>111.37420354744275</v>
      </c>
      <c r="F25" s="10">
        <f t="shared" si="4"/>
        <v>100.0004445323201</v>
      </c>
    </row>
    <row r="26" spans="1:8" ht="34.5" customHeight="1">
      <c r="A26" s="4" t="s">
        <v>73</v>
      </c>
      <c r="B26" s="46">
        <v>0</v>
      </c>
      <c r="C26" s="6">
        <v>100</v>
      </c>
      <c r="D26" s="6">
        <v>100</v>
      </c>
      <c r="E26" s="10">
        <v>0</v>
      </c>
      <c r="F26" s="10">
        <f t="shared" si="4"/>
        <v>100</v>
      </c>
    </row>
    <row r="27" spans="1:8" ht="18" customHeight="1">
      <c r="A27" s="4" t="s">
        <v>35</v>
      </c>
      <c r="B27" s="8">
        <v>0</v>
      </c>
      <c r="C27" s="9">
        <v>0</v>
      </c>
      <c r="D27" s="9">
        <v>-0.99</v>
      </c>
      <c r="E27" s="7">
        <v>0</v>
      </c>
      <c r="F27" s="7">
        <v>0</v>
      </c>
    </row>
    <row r="28" spans="1:8" ht="15.75" customHeight="1">
      <c r="A28" s="12" t="s">
        <v>36</v>
      </c>
      <c r="B28" s="17">
        <f>+B27+B25+B23+B22+B21+B24+B26</f>
        <v>24091.98</v>
      </c>
      <c r="C28" s="17">
        <f>+C27+C25+C23+C22+C21+C24+C26</f>
        <v>29678.24885</v>
      </c>
      <c r="D28" s="17">
        <f>+D27+D25+D23+D22+D21+D24+D26</f>
        <v>29674.89</v>
      </c>
      <c r="E28" s="14">
        <f>C28/B28*100</f>
        <v>123.1872550533414</v>
      </c>
      <c r="F28" s="14">
        <f>D28/C28*100</f>
        <v>99.988682452199328</v>
      </c>
    </row>
    <row r="29" spans="1:8" ht="18" customHeight="1">
      <c r="A29" s="18" t="s">
        <v>37</v>
      </c>
      <c r="B29" s="17">
        <f>B28+B20</f>
        <v>26988.78</v>
      </c>
      <c r="C29" s="17">
        <f>C28+C20</f>
        <v>32647.082730000002</v>
      </c>
      <c r="D29" s="17">
        <f>D28+D20</f>
        <v>32610.23</v>
      </c>
      <c r="E29" s="14">
        <f>C29/B29*100</f>
        <v>120.96538906167676</v>
      </c>
      <c r="F29" s="14">
        <f>D29/C29*100</f>
        <v>99.887117846624207</v>
      </c>
    </row>
    <row r="30" spans="1:8" ht="15.75">
      <c r="A30" s="49" t="s">
        <v>64</v>
      </c>
      <c r="B30" s="50"/>
      <c r="C30" s="9"/>
      <c r="D30" s="9">
        <v>881.59650999999997</v>
      </c>
      <c r="E30" s="7"/>
      <c r="F30" s="7"/>
    </row>
    <row r="31" spans="1:8" ht="15.75">
      <c r="A31" s="51" t="s">
        <v>0</v>
      </c>
      <c r="B31" s="52"/>
      <c r="C31" s="13">
        <f>SUM(C29:C30)</f>
        <v>32647.082730000002</v>
      </c>
      <c r="D31" s="13">
        <f>SUM(D29:D30)</f>
        <v>33491.826509999999</v>
      </c>
      <c r="E31" s="7"/>
      <c r="F31" s="14"/>
    </row>
    <row r="32" spans="1:8" ht="15.75">
      <c r="A32" s="53" t="s">
        <v>38</v>
      </c>
      <c r="B32" s="54"/>
      <c r="C32" s="55"/>
      <c r="D32" s="13">
        <f>D31-'Расходы 2020'!E30</f>
        <v>625.6065099999978</v>
      </c>
      <c r="E32" s="7"/>
      <c r="F32" s="14"/>
    </row>
    <row r="34" spans="4:4">
      <c r="D34" s="19"/>
    </row>
  </sheetData>
  <mergeCells count="11">
    <mergeCell ref="A8:F8"/>
    <mergeCell ref="A30:B30"/>
    <mergeCell ref="A31:B31"/>
    <mergeCell ref="A32:C32"/>
    <mergeCell ref="D1:F1"/>
    <mergeCell ref="A3:F3"/>
    <mergeCell ref="A4:F4"/>
    <mergeCell ref="B5:F5"/>
    <mergeCell ref="B6:F6"/>
    <mergeCell ref="A7:F7"/>
    <mergeCell ref="E9:F9"/>
  </mergeCells>
  <pageMargins left="0.70866141732283472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tabSelected="1" topLeftCell="A16" workbookViewId="0">
      <selection activeCell="D52" sqref="D51:D52"/>
    </sheetView>
  </sheetViews>
  <sheetFormatPr defaultRowHeight="12.75"/>
  <cols>
    <col min="2" max="2" width="33.42578125" customWidth="1"/>
    <col min="3" max="3" width="11.5703125" customWidth="1"/>
    <col min="4" max="4" width="10.42578125" customWidth="1"/>
    <col min="5" max="5" width="10.7109375" customWidth="1"/>
    <col min="6" max="6" width="7.42578125" customWidth="1"/>
    <col min="7" max="7" width="6.28515625" customWidth="1"/>
  </cols>
  <sheetData>
    <row r="1" spans="1:7" ht="15">
      <c r="E1" s="56" t="s">
        <v>14</v>
      </c>
      <c r="F1" s="56"/>
      <c r="G1" s="56"/>
    </row>
    <row r="2" spans="1:7" ht="15.75">
      <c r="C2" s="57" t="s">
        <v>15</v>
      </c>
      <c r="D2" s="57"/>
      <c r="E2" s="57"/>
      <c r="F2" s="57"/>
      <c r="G2" s="57"/>
    </row>
    <row r="3" spans="1:7" ht="15.75">
      <c r="B3" s="57" t="s">
        <v>16</v>
      </c>
      <c r="C3" s="57"/>
      <c r="D3" s="57"/>
      <c r="E3" s="57"/>
      <c r="F3" s="57"/>
      <c r="G3" s="57"/>
    </row>
    <row r="4" spans="1:7" ht="15.75">
      <c r="B4" s="57" t="s">
        <v>17</v>
      </c>
      <c r="C4" s="57"/>
      <c r="D4" s="57"/>
      <c r="E4" s="57"/>
      <c r="F4" s="57"/>
      <c r="G4" s="57"/>
    </row>
    <row r="5" spans="1:7" ht="15.75">
      <c r="C5" s="57" t="s">
        <v>74</v>
      </c>
      <c r="D5" s="57"/>
      <c r="E5" s="57"/>
      <c r="F5" s="57"/>
      <c r="G5" s="57"/>
    </row>
    <row r="6" spans="1:7" ht="15.75">
      <c r="C6" s="57" t="s">
        <v>79</v>
      </c>
      <c r="D6" s="57"/>
      <c r="E6" s="57"/>
      <c r="F6" s="57"/>
      <c r="G6" s="57"/>
    </row>
    <row r="7" spans="1:7">
      <c r="E7" s="1"/>
      <c r="F7" s="1"/>
      <c r="G7" s="1"/>
    </row>
    <row r="8" spans="1:7" ht="15">
      <c r="A8" s="48" t="s">
        <v>18</v>
      </c>
      <c r="B8" s="48"/>
      <c r="C8" s="48"/>
      <c r="D8" s="48"/>
      <c r="E8" s="48"/>
      <c r="F8" s="48"/>
      <c r="G8" s="48"/>
    </row>
    <row r="9" spans="1:7" ht="15">
      <c r="A9" s="48" t="s">
        <v>80</v>
      </c>
      <c r="B9" s="48"/>
      <c r="C9" s="48"/>
      <c r="D9" s="48"/>
      <c r="E9" s="48"/>
      <c r="F9" s="48"/>
      <c r="G9" s="48"/>
    </row>
    <row r="10" spans="1:7">
      <c r="F10" t="s">
        <v>19</v>
      </c>
    </row>
    <row r="11" spans="1:7" ht="72.75">
      <c r="A11" s="22" t="s">
        <v>40</v>
      </c>
      <c r="B11" s="23" t="s">
        <v>22</v>
      </c>
      <c r="C11" s="24" t="s">
        <v>70</v>
      </c>
      <c r="D11" s="24" t="s">
        <v>81</v>
      </c>
      <c r="E11" s="24" t="s">
        <v>82</v>
      </c>
      <c r="F11" s="25" t="s">
        <v>23</v>
      </c>
      <c r="G11" s="25" t="s">
        <v>24</v>
      </c>
    </row>
    <row r="12" spans="1:7" ht="18" customHeight="1">
      <c r="A12" s="26" t="s">
        <v>41</v>
      </c>
      <c r="B12" s="27" t="s">
        <v>42</v>
      </c>
      <c r="C12" s="28">
        <f>C13+C14+C15+C16+C17</f>
        <v>4449.4160000000002</v>
      </c>
      <c r="D12" s="28">
        <f>D13+D14+D15+D16+D17</f>
        <v>4213.47</v>
      </c>
      <c r="E12" s="28">
        <f>E13+E14+E15+E17+E16</f>
        <v>4110.24</v>
      </c>
      <c r="F12" s="29">
        <f>E12/C12*100</f>
        <v>92.377067012839433</v>
      </c>
      <c r="G12" s="30">
        <f>E12/D12*100</f>
        <v>97.550000356001092</v>
      </c>
    </row>
    <row r="13" spans="1:7" ht="36" customHeight="1">
      <c r="A13" s="31" t="s">
        <v>43</v>
      </c>
      <c r="B13" s="32" t="s">
        <v>7</v>
      </c>
      <c r="C13" s="33">
        <v>558.38900000000001</v>
      </c>
      <c r="D13" s="33">
        <v>538.44000000000005</v>
      </c>
      <c r="E13" s="33">
        <v>538.44000000000005</v>
      </c>
      <c r="F13" s="34">
        <f>E13/C13*100</f>
        <v>96.42740096957499</v>
      </c>
      <c r="G13" s="35">
        <f>E13/D13*100</f>
        <v>100</v>
      </c>
    </row>
    <row r="14" spans="1:7" ht="48.75" customHeight="1">
      <c r="A14" s="31" t="s">
        <v>44</v>
      </c>
      <c r="B14" s="32" t="s">
        <v>8</v>
      </c>
      <c r="C14" s="33">
        <v>352.07600000000002</v>
      </c>
      <c r="D14" s="33">
        <v>355.35</v>
      </c>
      <c r="E14" s="33">
        <v>355.35</v>
      </c>
      <c r="F14" s="34">
        <f t="shared" ref="F14:F30" si="0">E14/C14*100</f>
        <v>100.92991285972346</v>
      </c>
      <c r="G14" s="35">
        <f t="shared" ref="G14:G30" si="1">E14/D14*100</f>
        <v>100</v>
      </c>
    </row>
    <row r="15" spans="1:7" ht="62.25" customHeight="1">
      <c r="A15" s="31" t="s">
        <v>45</v>
      </c>
      <c r="B15" s="32" t="s">
        <v>4</v>
      </c>
      <c r="C15" s="33">
        <v>3428.5709999999999</v>
      </c>
      <c r="D15" s="33">
        <v>3109.3</v>
      </c>
      <c r="E15" s="33">
        <v>3006.45</v>
      </c>
      <c r="F15" s="34">
        <f t="shared" si="0"/>
        <v>87.688135961016982</v>
      </c>
      <c r="G15" s="35">
        <f t="shared" si="1"/>
        <v>96.69218151995625</v>
      </c>
    </row>
    <row r="16" spans="1:7" ht="25.5" customHeight="1">
      <c r="A16" s="31" t="s">
        <v>68</v>
      </c>
      <c r="B16" s="32" t="s">
        <v>69</v>
      </c>
      <c r="C16" s="33">
        <v>100</v>
      </c>
      <c r="D16" s="33">
        <v>200</v>
      </c>
      <c r="E16" s="33">
        <v>200</v>
      </c>
      <c r="F16" s="34">
        <f t="shared" si="0"/>
        <v>200</v>
      </c>
      <c r="G16" s="35">
        <f t="shared" si="1"/>
        <v>100</v>
      </c>
    </row>
    <row r="17" spans="1:7" ht="17.25" customHeight="1">
      <c r="A17" s="31" t="s">
        <v>59</v>
      </c>
      <c r="B17" s="32" t="s">
        <v>13</v>
      </c>
      <c r="C17" s="33">
        <v>10.38</v>
      </c>
      <c r="D17" s="33">
        <v>10.38</v>
      </c>
      <c r="E17" s="33">
        <v>10</v>
      </c>
      <c r="F17" s="34">
        <f t="shared" si="0"/>
        <v>96.339113680154128</v>
      </c>
      <c r="G17" s="35">
        <f t="shared" si="1"/>
        <v>96.339113680154128</v>
      </c>
    </row>
    <row r="18" spans="1:7" ht="25.5" customHeight="1">
      <c r="A18" s="36" t="s">
        <v>46</v>
      </c>
      <c r="B18" s="37" t="s">
        <v>9</v>
      </c>
      <c r="C18" s="38">
        <v>231.9</v>
      </c>
      <c r="D18" s="38">
        <v>258.69884999999999</v>
      </c>
      <c r="E18" s="38">
        <v>258.7</v>
      </c>
      <c r="F18" s="29">
        <f t="shared" si="0"/>
        <v>111.55670547649848</v>
      </c>
      <c r="G18" s="30">
        <f t="shared" si="1"/>
        <v>100.0004445323201</v>
      </c>
    </row>
    <row r="19" spans="1:7" ht="25.5" customHeight="1">
      <c r="A19" s="36" t="s">
        <v>47</v>
      </c>
      <c r="B19" s="37" t="s">
        <v>12</v>
      </c>
      <c r="C19" s="38">
        <v>115.624</v>
      </c>
      <c r="D19" s="38">
        <v>126.32</v>
      </c>
      <c r="E19" s="38">
        <v>102.93</v>
      </c>
      <c r="F19" s="34">
        <f t="shared" si="0"/>
        <v>89.02131045457692</v>
      </c>
      <c r="G19" s="35">
        <f t="shared" si="1"/>
        <v>81.483533882203943</v>
      </c>
    </row>
    <row r="20" spans="1:7" ht="15" customHeight="1">
      <c r="A20" s="36" t="s">
        <v>61</v>
      </c>
      <c r="B20" s="37" t="s">
        <v>10</v>
      </c>
      <c r="C20" s="38">
        <v>1629.4</v>
      </c>
      <c r="D20" s="38">
        <v>1629.4</v>
      </c>
      <c r="E20" s="38">
        <v>1629.4</v>
      </c>
      <c r="F20" s="29">
        <f t="shared" si="0"/>
        <v>100</v>
      </c>
      <c r="G20" s="30">
        <f t="shared" si="1"/>
        <v>100</v>
      </c>
    </row>
    <row r="21" spans="1:7" ht="13.5" customHeight="1">
      <c r="A21" s="26" t="s">
        <v>48</v>
      </c>
      <c r="B21" s="39" t="s">
        <v>49</v>
      </c>
      <c r="C21" s="38">
        <f>C22+C23</f>
        <v>2034.7813200000001</v>
      </c>
      <c r="D21" s="38">
        <f t="shared" ref="D21:E21" si="2">D22+D23</f>
        <v>7365.8700000000008</v>
      </c>
      <c r="E21" s="38">
        <f t="shared" si="2"/>
        <v>7158.87</v>
      </c>
      <c r="F21" s="29">
        <f t="shared" si="0"/>
        <v>351.82503051482701</v>
      </c>
      <c r="G21" s="30">
        <f t="shared" si="1"/>
        <v>97.189741334017555</v>
      </c>
    </row>
    <row r="22" spans="1:7" ht="14.25" customHeight="1">
      <c r="A22" s="31" t="s">
        <v>50</v>
      </c>
      <c r="B22" s="32" t="s">
        <v>11</v>
      </c>
      <c r="C22" s="33">
        <v>75.8</v>
      </c>
      <c r="D22" s="33">
        <v>5439.85</v>
      </c>
      <c r="E22" s="33">
        <v>5437.86</v>
      </c>
      <c r="F22" s="34">
        <f t="shared" si="0"/>
        <v>7173.9577836411609</v>
      </c>
      <c r="G22" s="35">
        <f t="shared" si="1"/>
        <v>99.963418108955196</v>
      </c>
    </row>
    <row r="23" spans="1:7" ht="15" customHeight="1">
      <c r="A23" s="31" t="s">
        <v>51</v>
      </c>
      <c r="B23" s="32" t="s">
        <v>5</v>
      </c>
      <c r="C23" s="33">
        <v>1958.9813200000001</v>
      </c>
      <c r="D23" s="33">
        <v>1926.02</v>
      </c>
      <c r="E23" s="33">
        <v>1721.01</v>
      </c>
      <c r="F23" s="34">
        <f t="shared" si="0"/>
        <v>87.852292537429605</v>
      </c>
      <c r="G23" s="35">
        <f t="shared" si="1"/>
        <v>89.355769929699591</v>
      </c>
    </row>
    <row r="24" spans="1:7" ht="26.25" customHeight="1">
      <c r="A24" s="36" t="s">
        <v>60</v>
      </c>
      <c r="B24" s="37" t="s">
        <v>62</v>
      </c>
      <c r="C24" s="38">
        <v>0</v>
      </c>
      <c r="D24" s="38">
        <v>855.02</v>
      </c>
      <c r="E24" s="38">
        <v>855.02</v>
      </c>
      <c r="F24" s="34">
        <v>0</v>
      </c>
      <c r="G24" s="30">
        <f t="shared" si="1"/>
        <v>100</v>
      </c>
    </row>
    <row r="25" spans="1:7" ht="14.25">
      <c r="A25" s="36" t="s">
        <v>52</v>
      </c>
      <c r="B25" s="37" t="s">
        <v>2</v>
      </c>
      <c r="C25" s="38">
        <v>11379.9</v>
      </c>
      <c r="D25" s="38">
        <v>11393.74</v>
      </c>
      <c r="E25" s="38">
        <v>11003.27</v>
      </c>
      <c r="F25" s="29">
        <f t="shared" si="0"/>
        <v>96.690392709953528</v>
      </c>
      <c r="G25" s="30">
        <f t="shared" si="1"/>
        <v>96.572942686071485</v>
      </c>
    </row>
    <row r="26" spans="1:7" ht="14.25">
      <c r="A26" s="36" t="s">
        <v>53</v>
      </c>
      <c r="B26" s="37" t="s">
        <v>1</v>
      </c>
      <c r="C26" s="38">
        <v>7230.8802400000004</v>
      </c>
      <c r="D26" s="38">
        <v>7621.15</v>
      </c>
      <c r="E26" s="38">
        <v>7454.33</v>
      </c>
      <c r="F26" s="29">
        <f t="shared" si="0"/>
        <v>103.09021519626218</v>
      </c>
      <c r="G26" s="30">
        <f t="shared" si="1"/>
        <v>97.811091501938691</v>
      </c>
    </row>
    <row r="27" spans="1:7" ht="14.25">
      <c r="A27" s="26" t="s">
        <v>54</v>
      </c>
      <c r="B27" s="40" t="s">
        <v>55</v>
      </c>
      <c r="C27" s="38">
        <f>C28+C29</f>
        <v>435.27843999999999</v>
      </c>
      <c r="D27" s="38">
        <f t="shared" ref="D27:E27" si="3">D28+D29</f>
        <v>295.01</v>
      </c>
      <c r="E27" s="38">
        <f t="shared" si="3"/>
        <v>293.45999999999998</v>
      </c>
      <c r="F27" s="29">
        <f t="shared" ref="F27" si="4">E27/C27*100</f>
        <v>67.418914660693957</v>
      </c>
      <c r="G27" s="30">
        <f t="shared" ref="G27" si="5">E27/D27*100</f>
        <v>99.47459408155656</v>
      </c>
    </row>
    <row r="28" spans="1:7" ht="14.25" customHeight="1">
      <c r="A28" s="31" t="s">
        <v>56</v>
      </c>
      <c r="B28" s="32" t="s">
        <v>6</v>
      </c>
      <c r="C28" s="33">
        <v>87.778440000000003</v>
      </c>
      <c r="D28" s="33">
        <v>91.11</v>
      </c>
      <c r="E28" s="33">
        <v>91.11</v>
      </c>
      <c r="F28" s="34">
        <v>0</v>
      </c>
      <c r="G28" s="35">
        <f t="shared" si="1"/>
        <v>100</v>
      </c>
    </row>
    <row r="29" spans="1:7" ht="12.75" customHeight="1">
      <c r="A29" s="31" t="s">
        <v>57</v>
      </c>
      <c r="B29" s="32" t="s">
        <v>3</v>
      </c>
      <c r="C29" s="33">
        <v>347.5</v>
      </c>
      <c r="D29" s="33">
        <v>203.9</v>
      </c>
      <c r="E29" s="33">
        <v>202.35</v>
      </c>
      <c r="F29" s="34">
        <f t="shared" si="0"/>
        <v>58.230215827338128</v>
      </c>
      <c r="G29" s="35">
        <f t="shared" si="1"/>
        <v>99.239823442864136</v>
      </c>
    </row>
    <row r="30" spans="1:7" ht="15">
      <c r="A30" s="41" t="s">
        <v>58</v>
      </c>
      <c r="B30" s="42"/>
      <c r="C30" s="43">
        <f>C27+C26+C25+C21+C20+C19+C18+C12+C24</f>
        <v>27507.180000000008</v>
      </c>
      <c r="D30" s="43">
        <f>D27+D26+D25+D21+D20+D19+D18+D12+D24</f>
        <v>33758.678850000004</v>
      </c>
      <c r="E30" s="43">
        <f>E27+E26+E25+E21+E20+E19+E18+E12+E24</f>
        <v>32866.22</v>
      </c>
      <c r="F30" s="29">
        <f t="shared" si="0"/>
        <v>119.48233152216983</v>
      </c>
      <c r="G30" s="30">
        <f t="shared" si="1"/>
        <v>97.356357297139894</v>
      </c>
    </row>
    <row r="32" spans="1:7">
      <c r="E32" s="47"/>
    </row>
  </sheetData>
  <mergeCells count="8">
    <mergeCell ref="A8:G8"/>
    <mergeCell ref="A9:G9"/>
    <mergeCell ref="E1:G1"/>
    <mergeCell ref="C2:G2"/>
    <mergeCell ref="B3:G3"/>
    <mergeCell ref="B4:G4"/>
    <mergeCell ref="C5:G5"/>
    <mergeCell ref="C6:G6"/>
  </mergeCells>
  <pageMargins left="0.70866141732283472" right="0" top="0.59055118110236227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  2020</vt:lpstr>
      <vt:lpstr>Расходы 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POI HSSF rep:2.47.0.110</dc:description>
  <cp:lastModifiedBy>1</cp:lastModifiedBy>
  <cp:lastPrinted>2021-01-28T09:28:19Z</cp:lastPrinted>
  <dcterms:created xsi:type="dcterms:W3CDTF">2019-05-16T05:44:23Z</dcterms:created>
  <dcterms:modified xsi:type="dcterms:W3CDTF">2021-01-28T09:35:50Z</dcterms:modified>
</cp:coreProperties>
</file>