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360" yWindow="270" windowWidth="14940" windowHeight="9150"/>
  </bookViews>
  <sheets>
    <sheet name="ДЧБ" sheetId="1" r:id="rId1"/>
  </sheets>
  <definedNames>
    <definedName name="_xlnm._FilterDatabase" localSheetId="0" hidden="1">ДЧБ!$A$10:$E$179</definedName>
    <definedName name="APPT" localSheetId="0">ДЧБ!#REF!</definedName>
    <definedName name="FIO" localSheetId="0">ДЧБ!#REF!</definedName>
    <definedName name="LAST_CELL" localSheetId="0">ДЧБ!$K$184</definedName>
    <definedName name="SIGN" localSheetId="0">ДЧБ!$A$20:$I$20</definedName>
  </definedNames>
  <calcPr calcId="145621"/>
</workbook>
</file>

<file path=xl/calcChain.xml><?xml version="1.0" encoding="utf-8"?>
<calcChain xmlns="http://schemas.openxmlformats.org/spreadsheetml/2006/main">
  <c r="F13" i="1"/>
  <c r="F12" s="1"/>
  <c r="F15"/>
  <c r="F14" s="1"/>
  <c r="F17"/>
  <c r="F16" s="1"/>
  <c r="F19"/>
  <c r="F20"/>
  <c r="F21"/>
  <c r="F23"/>
  <c r="F22" s="1"/>
  <c r="F25"/>
  <c r="F26"/>
  <c r="F27"/>
  <c r="F28"/>
  <c r="F30"/>
  <c r="F29" s="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4"/>
  <c r="F75"/>
  <c r="F76"/>
  <c r="F77"/>
  <c r="F78"/>
  <c r="F79"/>
  <c r="F80"/>
  <c r="F81"/>
  <c r="F82"/>
  <c r="F83"/>
  <c r="F84"/>
  <c r="F86"/>
  <c r="F87"/>
  <c r="F89"/>
  <c r="F88" s="1"/>
  <c r="F91"/>
  <c r="F90" s="1"/>
  <c r="F93"/>
  <c r="F94"/>
  <c r="F95"/>
  <c r="F96"/>
  <c r="F97"/>
  <c r="F98"/>
  <c r="F99"/>
  <c r="F100"/>
  <c r="F101"/>
  <c r="F102"/>
  <c r="F103"/>
  <c r="F105"/>
  <c r="F106"/>
  <c r="F107"/>
  <c r="F108"/>
  <c r="F109"/>
  <c r="F110"/>
  <c r="F111"/>
  <c r="F112"/>
  <c r="F114"/>
  <c r="F115"/>
  <c r="F116"/>
  <c r="F117"/>
  <c r="F119"/>
  <c r="F120"/>
  <c r="F121"/>
  <c r="F122"/>
  <c r="F123"/>
  <c r="F124"/>
  <c r="F125"/>
  <c r="F126"/>
  <c r="F127"/>
  <c r="F129"/>
  <c r="F130"/>
  <c r="F131"/>
  <c r="F132"/>
  <c r="F133"/>
  <c r="F134"/>
  <c r="F135"/>
  <c r="F136"/>
  <c r="F137"/>
  <c r="F138"/>
  <c r="F139"/>
  <c r="F140"/>
  <c r="F141"/>
  <c r="F143"/>
  <c r="F144"/>
  <c r="F145"/>
  <c r="F146"/>
  <c r="F147"/>
  <c r="F148"/>
  <c r="F149"/>
  <c r="F150"/>
  <c r="F151"/>
  <c r="F152"/>
  <c r="F153"/>
  <c r="F154"/>
  <c r="F155"/>
  <c r="F156"/>
  <c r="F158"/>
  <c r="F159"/>
  <c r="F160"/>
  <c r="F161"/>
  <c r="F163"/>
  <c r="F164"/>
  <c r="F165"/>
  <c r="F166"/>
  <c r="F167"/>
  <c r="F168"/>
  <c r="F169"/>
  <c r="F171"/>
  <c r="F172"/>
  <c r="F173"/>
  <c r="F174"/>
  <c r="F175"/>
  <c r="F176"/>
  <c r="F177"/>
  <c r="F178"/>
  <c r="F179"/>
  <c r="F118" l="1"/>
  <c r="F170"/>
  <c r="F162"/>
  <c r="F157"/>
  <c r="F142"/>
  <c r="F128"/>
  <c r="F113"/>
  <c r="F104"/>
  <c r="F92"/>
  <c r="F85"/>
  <c r="F73"/>
  <c r="F31"/>
  <c r="F24"/>
  <c r="F18"/>
  <c r="F11" s="1"/>
</calcChain>
</file>

<file path=xl/sharedStrings.xml><?xml version="1.0" encoding="utf-8"?>
<sst xmlns="http://schemas.openxmlformats.org/spreadsheetml/2006/main" count="497" uniqueCount="296">
  <si>
    <t>Финансовое управление администрации Увельского муниципального района</t>
  </si>
  <si>
    <t>Администрация Увельского муниципального района</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</si>
  <si>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</si>
  <si>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921</t>
  </si>
  <si>
    <t>1.08.07150.01.1000.110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</si>
  <si>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</si>
  <si>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2.18.60010.05.0000.150</t>
  </si>
  <si>
    <t>Прочие доходы от компенсации затрат бюджетов муниципальных районов</t>
  </si>
  <si>
    <t>1.13.02995.05.0000.130</t>
  </si>
  <si>
    <t>Прочие межбюджетные трансферты, передаваемые бюджетам муниципальных районов</t>
  </si>
  <si>
    <t>2.02.49999.05.0000.150</t>
  </si>
  <si>
    <t>Прочие поступления от денежных взысканий (штрафов) и иных сумм в возмещение ущерба, зачисляемые в бюджеты муниципальных районов</t>
  </si>
  <si>
    <t>1.16.90050.05.0000.140</t>
  </si>
  <si>
    <t>Прочие субсидии бюджетам муниципальных районов</t>
  </si>
  <si>
    <t>2.02.29999.05.0000.150</t>
  </si>
  <si>
    <t>Субвенции бюджетам муниципальных районов на выполнение передаваемых полномочий субъектов Российской Федерации</t>
  </si>
  <si>
    <t>2.02.30024.05.0000.150</t>
  </si>
  <si>
    <t>Субвенции бюджетам муниципальных районов на государственную регистрацию актов гражданского состояния</t>
  </si>
  <si>
    <t>2.02.35930.05.0000.150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</si>
  <si>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</si>
  <si>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2.02.35120.05.0000.150</t>
  </si>
  <si>
    <t>Субсидии бюджетам муниципальных районов на оснащение объектов спортивной инфраструктуры спортивно-технологическим оборудованием</t>
  </si>
  <si>
    <t>2.02.25228.05.0000.150</t>
  </si>
  <si>
    <t>Субсидии бюджетам муниципальных районов на реализацию мероприятий по обеспечению жильем молодых семей</t>
  </si>
  <si>
    <t>2.02.25497.05.0000.150</t>
  </si>
  <si>
    <t>Генеральная прокуратура Российской Федерации</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</si>
  <si>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</si>
  <si>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415</t>
  </si>
  <si>
    <t>1.16.90050.05.6000.140</t>
  </si>
  <si>
    <t>Комитет по делам культуры и молодежной политики администрации Увельского муниципального района Челябинской области</t>
  </si>
  <si>
    <t>924</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</si>
  <si>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</si>
  <si>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2.02.25467.05.0000.150</t>
  </si>
  <si>
    <t>Субсидия бюджетам муниципальных районов на поддержку отрасли культуры</t>
  </si>
  <si>
    <t>2.02.25519.05.0000.150</t>
  </si>
  <si>
    <t>Комитет по земельным отношениям  администрации Увельского муниципального района</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</si>
  <si>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</si>
  <si>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939</t>
  </si>
  <si>
    <t>1.16.23051.05.0000.140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</si>
  <si>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</si>
  <si>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1.14.06013.05.0000.430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</si>
  <si>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</si>
  <si>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1.11.05013.05.1000.120</t>
  </si>
  <si>
    <t>1.11.05013.05.2000.120</t>
  </si>
  <si>
    <t>Невыясненные поступления, зачисляемые в бюджеты муниципальных районов</t>
  </si>
  <si>
    <t>1.17.01050.05.0000.180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</si>
  <si>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</si>
  <si>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1.14.06313.05.0000.430</t>
  </si>
  <si>
    <t>Комитет по управлению имуществом Увельского  муниципального района Челябинской области</t>
  </si>
  <si>
    <t>Доходы бюджетов муниципальных районов от возврата иными организациями остатков субсидий прошлых лет</t>
  </si>
  <si>
    <t>931</t>
  </si>
  <si>
    <t>2.18.05030.05.0000.150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</si>
  <si>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</si>
  <si>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1.14.06025.05.0000.430</t>
  </si>
  <si>
    <t>Доходы от продажи квартир, находящихся в собственности муниципальных районов</t>
  </si>
  <si>
    <t>1.14.01050.05.0000.410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</si>
  <si>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</si>
  <si>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1.14.02053.05.1000.440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</si>
  <si>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</si>
  <si>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1.14.02053.05.1000.410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</si>
  <si>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</si>
  <si>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1.11.05035.05.0000.120</t>
  </si>
  <si>
    <t>Доходы от сдачи в аренду имущества, составляющего казну муниципальных районов (за исключением земельных участков)</t>
  </si>
  <si>
    <t>1.11.05075.05.1000.120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</si>
  <si>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</si>
  <si>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1.14.06325.05.0000.430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</si>
  <si>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</si>
  <si>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1.11.09045.05.1000.120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</si>
  <si>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</si>
  <si>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2.02.35082.05.0000.150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</si>
  <si>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</si>
  <si>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2.02.20302.05.0000.150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</si>
  <si>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</si>
  <si>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2.02.20299.05.0000.150</t>
  </si>
  <si>
    <t>Комитет строительства и инфраструктуры администрации Увельского муниципального района</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</si>
  <si>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</si>
  <si>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935</t>
  </si>
  <si>
    <t>1.16.33050.05.0000.140</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</si>
  <si>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</si>
  <si>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2.02.25555.05.0000.150</t>
  </si>
  <si>
    <t>Субсидии бюджетам муниципальных районов на софинансирование капитальных вложений в объекты муниципальной собственности</t>
  </si>
  <si>
    <t>2.02.27112.05.0000.150</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</si>
  <si>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</si>
  <si>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2.02.20041.05.0000.150</t>
  </si>
  <si>
    <t>Субсидии бюджетам муниципальных районов на финансовое обеспечение мероприятий федеральной целевой программы "Развитие физической культуры и спорта в Российской Федерации на 2016 - 2020 годы"</t>
  </si>
  <si>
    <t>2.02.25495.05.0000.150</t>
  </si>
  <si>
    <t>Министерство по радиационной и экологической безопасности Челябинской области</t>
  </si>
  <si>
    <t>Суммы по искам о возмещении вреда, причиненного окружающей среде, подлежащие зачислению в бюджеты муниципальных районов</t>
  </si>
  <si>
    <t>009</t>
  </si>
  <si>
    <t>1.16.35030.05.0000.140</t>
  </si>
  <si>
    <t>Министерство сельского хозяйства Челябинской области</t>
  </si>
  <si>
    <t>008</t>
  </si>
  <si>
    <t>Отдел внутренних дел по Увельскому муниципальному району Челябинской области</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</si>
  <si>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</si>
  <si>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t>
  </si>
  <si>
    <t>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</si>
  <si>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</si>
  <si>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1.08.07100.01.8035.110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</si>
  <si>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</si>
  <si>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1.08.07141.01.8000.110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</si>
  <si>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</si>
  <si>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</si>
  <si>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</si>
  <si>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</si>
  <si>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</si>
  <si>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1.08.06000.01.8004.110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</si>
  <si>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</si>
  <si>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1.16.08010.01.6000.140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</si>
  <si>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</si>
  <si>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1.16.43000.01.6000.140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</si>
  <si>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</si>
  <si>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1.16.28000.01.6000.140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</si>
  <si>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</si>
  <si>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1.16.21050.05.6000.140</t>
  </si>
  <si>
    <t>Управление жилищно-коммунального хозяйства Администрации Увельского муниципального района</t>
  </si>
  <si>
    <t>934</t>
  </si>
  <si>
    <t>Прочие субвенции бюджетам муниципальных районов</t>
  </si>
  <si>
    <t>2.02.39999.05.0000.150</t>
  </si>
  <si>
    <t>Управление образования администрации Увельского муниципального района Челябинской области</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</si>
  <si>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</si>
  <si>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925</t>
  </si>
  <si>
    <t>2.19.60010.05.0000.150</t>
  </si>
  <si>
    <t>Доходы бюджетов муниципальных районов от возврата бюджетными учреждениями остатков субсидий прошлых лет</t>
  </si>
  <si>
    <t>2.18.05010.05.0000.150</t>
  </si>
  <si>
    <t>Прочие доходы от оказания платных услуг (работ) получателями средств бюджетов муниципальных районов</t>
  </si>
  <si>
    <t>1.13.01995.05.0000.130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</si>
  <si>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</si>
  <si>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2.02.30029.05.0000.150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</si>
  <si>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</si>
  <si>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2.02.25097.05.0000.150</t>
  </si>
  <si>
    <t>Управление социальной защиты населения Увельского муниципального района</t>
  </si>
  <si>
    <t>927</t>
  </si>
  <si>
    <t>Прочие неналоговые доходы бюджетов муниципальных районов</t>
  </si>
  <si>
    <t>1.17.05050.05.0000.180</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</si>
  <si>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</si>
  <si>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2.02.35380.05.0000.150</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</si>
  <si>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</si>
  <si>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2.02.35280.05.0000.150</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</si>
  <si>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</si>
  <si>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2.02.30013.05.0000.150</t>
  </si>
  <si>
    <t>Субвенции бюджетам муниципальных районов на оплату жилищно-коммунальных услуг отдельным категориям граждан</t>
  </si>
  <si>
    <t>2.02.35250.05.0000.150</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</si>
  <si>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</si>
  <si>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2.02.35220.05.0000.150</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</si>
  <si>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</si>
  <si>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2.02.35137.05.0000.150</t>
  </si>
  <si>
    <t>Субвенции бюджетам муниципальных районов на предоставление гражданам субсидий на оплату жилого помещения и коммунальных услуг</t>
  </si>
  <si>
    <t>2.02.30022.05.0000.150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</si>
  <si>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</si>
  <si>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2.02.30027.05.0000.150</t>
  </si>
  <si>
    <t>Федеральная антимонопольная служба</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</si>
  <si>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</si>
  <si>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161</t>
  </si>
  <si>
    <t>1.16.33050.05.6000.140</t>
  </si>
  <si>
    <t>Федеральная налоговая служба</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</si>
  <si>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</si>
  <si>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t>
  </si>
  <si>
    <t>1.08.07310.01.8000.110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</si>
  <si>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</si>
  <si>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1.08.03010.01.1000.110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</si>
  <si>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</si>
  <si>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1.16.03030.01.6000.140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</si>
  <si>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</si>
  <si>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1.16.03010.01.6000.140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</si>
  <si>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</si>
  <si>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1.16.06000.01.6000.140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</si>
  <si>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</si>
  <si>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1.05.02020.02.2100.110</t>
  </si>
  <si>
    <t>Единый налог на вмененный доход для отдельных видов деятельности (пени по соответствующему платежу)</t>
  </si>
  <si>
    <t>1.05.02010.02.2100.110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</si>
  <si>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</si>
  <si>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1.05.02010.02.1000.110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</si>
  <si>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</si>
  <si>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1.05.02010.02.3000.110</t>
  </si>
  <si>
    <t>Единый сельскохозяйственный налог (пени по соответствующему платежу)</t>
  </si>
  <si>
    <t>1.05.03010.01.2100.110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</si>
  <si>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</si>
  <si>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1.05.03010.01.1000.110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</si>
  <si>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</si>
  <si>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1.05.03010.01.3000.110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</si>
  <si>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</si>
  <si>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1.05.01050.01.2100.110</t>
  </si>
  <si>
    <t>Налог на добычу общераспространенных полезных ископаемых (пени по соответствующему платежу)</t>
  </si>
  <si>
    <t>1.07.01020.01.2100.110</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</si>
  <si>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</si>
  <si>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1.07.01020.01.1000.110</t>
  </si>
  <si>
    <t>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</si>
  <si>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1.07.01030.01.1000.110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</si>
  <si>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</si>
  <si>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1.01.02040.01.1000.110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</si>
  <si>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</si>
  <si>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</si>
  <si>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</si>
  <si>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</si>
  <si>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</si>
  <si>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</si>
  <si>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</si>
  <si>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</si>
  <si>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</si>
  <si>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</si>
  <si>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</si>
  <si>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</si>
  <si>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</si>
  <si>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</si>
  <si>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</si>
  <si>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</si>
  <si>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</si>
  <si>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</si>
  <si>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</si>
  <si>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1.01.02030.01.4000.110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</si>
  <si>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</si>
  <si>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</si>
  <si>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</si>
  <si>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1.01.02030.01.3000.110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</si>
  <si>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</si>
  <si>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</si>
  <si>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</si>
  <si>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1.01.02050.01.1000.110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</si>
  <si>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</si>
  <si>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1.05.04020.02.2100.110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</si>
  <si>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</si>
  <si>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1.05.04020.02.1000.110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</si>
  <si>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</si>
  <si>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1.05.01012.01.2100.110</t>
  </si>
  <si>
    <t>Налог, взимаемый с налогоплательщиков, выбравших в качестве объекта налогообложения доходы (пени по соответствующему платежу)</t>
  </si>
  <si>
    <t>1.05.01011.01.2100.110</t>
  </si>
  <si>
    <t>Налог, взимаемый с налогоплательщиков, выбравших в качестве объекта налогообложения доходы (прочие поступления)</t>
  </si>
  <si>
    <t>1.05.01011.01.4000.110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</si>
  <si>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</si>
  <si>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1.05.01011.01.1000.110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</si>
  <si>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</si>
  <si>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1.05.01011.01.3000.110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</si>
  <si>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</si>
  <si>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1.05.01021.01.2100.110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</si>
  <si>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</si>
  <si>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1.05.01021.01.1000.110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</si>
  <si>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</si>
  <si>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1.05.01021.01.3000.110</t>
  </si>
  <si>
    <t>Федеральная служба государственной регистрации, кадастра и картографии</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</si>
  <si>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</si>
  <si>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t>
  </si>
  <si>
    <t>1.08.07020.01.8000.110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</si>
  <si>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</si>
  <si>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1.16.25060.01.6000.140</t>
  </si>
  <si>
    <t>Федеральная служба по надзору в сфере природопользования</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</si>
  <si>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</si>
  <si>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t>
  </si>
  <si>
    <t>1.12.01010.01.6000.120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</si>
  <si>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</si>
  <si>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1.12.01041.01.6000.120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</si>
  <si>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</si>
  <si>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1.12.01030.01.6000.120</t>
  </si>
  <si>
    <t>Федеральная служба судебных приставов</t>
  </si>
  <si>
    <t>322</t>
  </si>
  <si>
    <t>Федеральное агентство научных организаций</t>
  </si>
  <si>
    <t>Денежные взыскания (штрафы) за нарушение бюджетного законодательства (в части бюджетов муниципальных районов)</t>
  </si>
  <si>
    <t>007</t>
  </si>
  <si>
    <t>1.16.18050.05.0000.140</t>
  </si>
  <si>
    <t>Федеральное агентство по рыболовству</t>
  </si>
  <si>
    <t>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</si>
  <si>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076</t>
  </si>
  <si>
    <t>1.16.35030.05.6000.140</t>
  </si>
  <si>
    <t>Федеральное казначейство</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</si>
  <si>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</si>
  <si>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t>
  </si>
  <si>
    <t>1.03.02251.01.0000.110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</si>
  <si>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</si>
  <si>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</si>
  <si>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</si>
  <si>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1.03.02241.01.0000.110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</si>
  <si>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</si>
  <si>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1.03.02261.01.0000.110</t>
  </si>
  <si>
    <t>Возврат остатков субвенций на осуществление первичного воинского учета на территориях, где отсутствуют военные комиссариаты из бюджетов муниципальных районов</t>
  </si>
  <si>
    <t>922</t>
  </si>
  <si>
    <t>2.19.35118.05.0000.150</t>
  </si>
  <si>
    <t>Дотации бюджетам муниципальных районов на выравнивание бюджетной обеспеченности</t>
  </si>
  <si>
    <t>2.02.15001.05.0000.150</t>
  </si>
  <si>
    <t>Дотации бюджетам муниципальных районов на поддержку мер по обеспечению сбалансированности бюджетов</t>
  </si>
  <si>
    <t>2.02.15002.05.0000.150</t>
  </si>
  <si>
    <t>Доходы бюджетов муниципальных районов от возврата остатков субвенций на осуществление первичного воинского учета на территориях, где отсутствуют военные комиссариаты из бюджетов поселений</t>
  </si>
  <si>
    <t>2.18.35118.05.0000.150</t>
  </si>
  <si>
    <t>Субвенции бюджетам муниципальных районов на осуществление первичного воинского учета на территориях, где отсутствуют военные комиссариаты</t>
  </si>
  <si>
    <t>2.02.35118.05.0000.150</t>
  </si>
  <si>
    <t>Приложение 1</t>
  </si>
  <si>
    <t>к решению Собрания депутатов</t>
  </si>
  <si>
    <t>Увельского муниципального района</t>
  </si>
  <si>
    <t>Доходы</t>
  </si>
  <si>
    <t>по кодам классификации доходов бюджета</t>
  </si>
  <si>
    <t>(тыс. рублей)</t>
  </si>
  <si>
    <t>от___________________2020г. №_____</t>
  </si>
  <si>
    <t>бюджета Увельского муниципального района за 2019 год</t>
  </si>
  <si>
    <t>Наименование главного администратора доходов</t>
  </si>
  <si>
    <t>Наименование доходов</t>
  </si>
  <si>
    <t>Код дохода по бюджетной классификации</t>
  </si>
  <si>
    <t>Сумма</t>
  </si>
  <si>
    <t>ВСЕГО</t>
  </si>
</sst>
</file>

<file path=xl/styles.xml><?xml version="1.0" encoding="utf-8"?>
<styleSheet xmlns="http://schemas.openxmlformats.org/spreadsheetml/2006/main">
  <numFmts count="3">
    <numFmt numFmtId="164" formatCode="dd/mm/yyyy\ hh:mm"/>
    <numFmt numFmtId="165" formatCode="?"/>
    <numFmt numFmtId="166" formatCode="#,##0.0"/>
  </numFmts>
  <fonts count="13">
    <font>
      <sz val="10"/>
      <name val="Arial"/>
    </font>
    <font>
      <sz val="8.5"/>
      <name val="MS Sans Serif"/>
    </font>
    <font>
      <sz val="8"/>
      <name val="Arial Cyr"/>
    </font>
    <font>
      <b/>
      <sz val="11"/>
      <name val="Times New Roman"/>
    </font>
    <font>
      <b/>
      <sz val="8.5"/>
      <name val="MS Sans Serif"/>
    </font>
    <font>
      <b/>
      <sz val="8"/>
      <name val="Arial Narrow"/>
    </font>
    <font>
      <sz val="8"/>
      <name val="Arial Narrow"/>
    </font>
    <font>
      <sz val="10"/>
      <name val="Times New Roman"/>
      <family val="1"/>
      <charset val="204"/>
    </font>
    <font>
      <sz val="12"/>
      <name val="Times New Roman"/>
      <family val="1"/>
      <charset val="204"/>
    </font>
    <font>
      <b/>
      <sz val="8.5"/>
      <name val="MS Sans Serif"/>
      <family val="2"/>
      <charset val="204"/>
    </font>
    <font>
      <sz val="8"/>
      <name val="Arial Narrow"/>
      <family val="2"/>
      <charset val="204"/>
    </font>
    <font>
      <sz val="10"/>
      <name val="Arial"/>
      <family val="2"/>
      <charset val="204"/>
    </font>
    <font>
      <b/>
      <sz val="8"/>
      <name val="Arial Narrow"/>
      <family val="2"/>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2">
    <xf numFmtId="0" fontId="0" fillId="0" borderId="0" xfId="0"/>
    <xf numFmtId="0" fontId="1" fillId="0" borderId="0" xfId="0" applyFont="1" applyBorder="1" applyAlignment="1" applyProtection="1"/>
    <xf numFmtId="0" fontId="2" fillId="0" borderId="0" xfId="0" applyFont="1" applyBorder="1" applyAlignment="1" applyProtection="1"/>
    <xf numFmtId="0" fontId="3" fillId="0" borderId="0" xfId="0" applyFont="1" applyBorder="1" applyAlignment="1" applyProtection="1">
      <alignment horizontal="left"/>
    </xf>
    <xf numFmtId="0" fontId="3" fillId="0" borderId="0" xfId="0" applyFont="1" applyBorder="1" applyAlignment="1" applyProtection="1">
      <alignment horizontal="center"/>
    </xf>
    <xf numFmtId="49" fontId="3" fillId="0" borderId="0" xfId="0" applyNumberFormat="1" applyFont="1" applyBorder="1" applyAlignment="1" applyProtection="1"/>
    <xf numFmtId="164" fontId="3" fillId="0" borderId="0" xfId="0" applyNumberFormat="1" applyFont="1" applyBorder="1" applyAlignment="1" applyProtection="1">
      <alignment horizontal="center"/>
    </xf>
    <xf numFmtId="0" fontId="1" fillId="0" borderId="0" xfId="0" applyFont="1" applyBorder="1" applyAlignment="1" applyProtection="1">
      <alignment wrapText="1"/>
    </xf>
    <xf numFmtId="0" fontId="1" fillId="0" borderId="0" xfId="0" applyFont="1" applyFill="1" applyBorder="1" applyAlignment="1" applyProtection="1">
      <alignment wrapText="1"/>
    </xf>
    <xf numFmtId="0" fontId="1" fillId="0" borderId="0" xfId="0" applyFont="1" applyFill="1" applyBorder="1" applyAlignment="1" applyProtection="1">
      <alignment horizontal="right"/>
    </xf>
    <xf numFmtId="49" fontId="9" fillId="0" borderId="1" xfId="0" applyNumberFormat="1" applyFont="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49" fontId="5" fillId="0" borderId="1" xfId="0" applyNumberFormat="1" applyFont="1" applyBorder="1" applyAlignment="1" applyProtection="1">
      <alignment horizontal="left" vertical="center" wrapText="1"/>
    </xf>
    <xf numFmtId="49" fontId="6" fillId="0" borderId="1" xfId="0" applyNumberFormat="1" applyFont="1" applyBorder="1" applyAlignment="1" applyProtection="1">
      <alignment horizontal="left" vertical="center" wrapText="1"/>
    </xf>
    <xf numFmtId="49" fontId="5" fillId="0" borderId="2" xfId="0" applyNumberFormat="1" applyFont="1" applyBorder="1" applyAlignment="1" applyProtection="1">
      <alignment horizontal="left" vertical="center" wrapText="1"/>
    </xf>
    <xf numFmtId="49" fontId="6" fillId="0" borderId="2" xfId="0" applyNumberFormat="1" applyFont="1" applyBorder="1" applyAlignment="1" applyProtection="1">
      <alignment horizontal="left" vertical="center" wrapText="1"/>
    </xf>
    <xf numFmtId="165" fontId="5" fillId="0" borderId="2" xfId="0" applyNumberFormat="1" applyFont="1" applyBorder="1" applyAlignment="1" applyProtection="1">
      <alignment horizontal="left" vertical="center" wrapText="1"/>
    </xf>
    <xf numFmtId="165" fontId="6" fillId="0" borderId="2" xfId="0" applyNumberFormat="1" applyFont="1" applyBorder="1" applyAlignment="1" applyProtection="1">
      <alignment horizontal="left" vertical="center" wrapText="1"/>
    </xf>
    <xf numFmtId="4" fontId="5" fillId="0" borderId="3" xfId="0" applyNumberFormat="1" applyFont="1" applyBorder="1" applyAlignment="1" applyProtection="1">
      <alignment horizontal="right" vertical="center" wrapText="1"/>
    </xf>
    <xf numFmtId="4" fontId="6" fillId="0" borderId="3" xfId="0" applyNumberFormat="1" applyFont="1" applyBorder="1" applyAlignment="1" applyProtection="1">
      <alignment horizontal="right" vertical="center" wrapText="1"/>
    </xf>
    <xf numFmtId="166" fontId="1" fillId="0" borderId="0" xfId="0" applyNumberFormat="1" applyFont="1" applyFill="1" applyBorder="1" applyAlignment="1" applyProtection="1">
      <alignment wrapText="1"/>
    </xf>
    <xf numFmtId="166" fontId="0" fillId="0" borderId="0" xfId="0" applyNumberFormat="1"/>
    <xf numFmtId="49" fontId="5" fillId="0" borderId="5" xfId="0" applyNumberFormat="1" applyFont="1" applyBorder="1" applyAlignment="1" applyProtection="1">
      <alignment horizontal="left" vertical="center" wrapText="1"/>
    </xf>
    <xf numFmtId="49" fontId="6" fillId="0" borderId="3" xfId="0" applyNumberFormat="1" applyFont="1" applyBorder="1" applyAlignment="1" applyProtection="1">
      <alignment horizontal="left" vertical="center" wrapText="1"/>
    </xf>
    <xf numFmtId="49" fontId="5" fillId="0" borderId="7" xfId="0" applyNumberFormat="1" applyFont="1" applyBorder="1" applyAlignment="1" applyProtection="1">
      <alignment horizontal="left" vertical="center" wrapText="1"/>
    </xf>
    <xf numFmtId="49" fontId="6" fillId="0" borderId="7" xfId="0" applyNumberFormat="1" applyFont="1" applyBorder="1" applyAlignment="1" applyProtection="1">
      <alignment horizontal="left" vertical="center" wrapText="1"/>
    </xf>
    <xf numFmtId="49" fontId="6" fillId="0" borderId="9" xfId="0" applyNumberFormat="1" applyFont="1" applyBorder="1" applyAlignment="1" applyProtection="1">
      <alignment horizontal="left" vertical="center" wrapText="1"/>
    </xf>
    <xf numFmtId="49" fontId="5" fillId="0" borderId="4" xfId="0" applyNumberFormat="1" applyFont="1" applyBorder="1" applyAlignment="1" applyProtection="1">
      <alignment horizontal="right" vertical="center" wrapText="1"/>
    </xf>
    <xf numFmtId="49" fontId="6" fillId="0" borderId="2" xfId="0" applyNumberFormat="1" applyFont="1" applyBorder="1" applyAlignment="1" applyProtection="1">
      <alignment horizontal="right" vertical="center" wrapText="1"/>
    </xf>
    <xf numFmtId="49" fontId="5" fillId="0" borderId="6" xfId="0" applyNumberFormat="1" applyFont="1" applyBorder="1" applyAlignment="1" applyProtection="1">
      <alignment horizontal="right" vertical="center" wrapText="1"/>
    </xf>
    <xf numFmtId="49" fontId="6" fillId="0" borderId="6" xfId="0" applyNumberFormat="1" applyFont="1" applyBorder="1" applyAlignment="1" applyProtection="1">
      <alignment horizontal="right" vertical="center" wrapText="1"/>
    </xf>
    <xf numFmtId="49" fontId="6" fillId="0" borderId="8" xfId="0" applyNumberFormat="1" applyFont="1" applyBorder="1" applyAlignment="1" applyProtection="1">
      <alignment horizontal="right" vertical="center" wrapText="1"/>
    </xf>
    <xf numFmtId="0" fontId="11" fillId="0" borderId="0" xfId="0" applyFont="1"/>
    <xf numFmtId="166" fontId="11" fillId="0" borderId="0" xfId="0" applyNumberFormat="1" applyFont="1"/>
    <xf numFmtId="49" fontId="10" fillId="0" borderId="6" xfId="0" applyNumberFormat="1" applyFont="1" applyBorder="1" applyAlignment="1" applyProtection="1">
      <alignment horizontal="right" vertical="center" wrapText="1"/>
    </xf>
    <xf numFmtId="49" fontId="10" fillId="0" borderId="7" xfId="0" applyNumberFormat="1" applyFont="1" applyBorder="1" applyAlignment="1" applyProtection="1">
      <alignment horizontal="left" vertical="center" wrapText="1"/>
    </xf>
    <xf numFmtId="49" fontId="10" fillId="0" borderId="2" xfId="0" applyNumberFormat="1" applyFont="1" applyBorder="1" applyAlignment="1" applyProtection="1">
      <alignment horizontal="right" vertical="center" wrapText="1"/>
    </xf>
    <xf numFmtId="49" fontId="10" fillId="0" borderId="3" xfId="0" applyNumberFormat="1" applyFont="1" applyBorder="1" applyAlignment="1" applyProtection="1">
      <alignment horizontal="left" vertical="center" wrapText="1"/>
    </xf>
    <xf numFmtId="49" fontId="5" fillId="0" borderId="2" xfId="0" applyNumberFormat="1" applyFont="1" applyBorder="1" applyAlignment="1" applyProtection="1">
      <alignment horizontal="right" vertical="center" wrapText="1"/>
    </xf>
    <xf numFmtId="49" fontId="5" fillId="0" borderId="3" xfId="0" applyNumberFormat="1" applyFont="1" applyBorder="1" applyAlignment="1" applyProtection="1">
      <alignment horizontal="left" vertical="center" wrapText="1"/>
    </xf>
    <xf numFmtId="49" fontId="9" fillId="0" borderId="2" xfId="0" applyNumberFormat="1" applyFont="1" applyBorder="1" applyAlignment="1" applyProtection="1">
      <alignment horizontal="center" vertical="center" wrapText="1"/>
    </xf>
    <xf numFmtId="49" fontId="9" fillId="0" borderId="4" xfId="0" applyNumberFormat="1" applyFont="1" applyBorder="1" applyAlignment="1" applyProtection="1">
      <alignment horizontal="center" vertical="center" wrapText="1"/>
    </xf>
    <xf numFmtId="49" fontId="9" fillId="0" borderId="5" xfId="0" applyNumberFormat="1" applyFont="1" applyBorder="1" applyAlignment="1" applyProtection="1">
      <alignment horizontal="center" vertical="center" wrapText="1"/>
    </xf>
    <xf numFmtId="49" fontId="4" fillId="0" borderId="3" xfId="0" applyNumberFormat="1" applyFont="1" applyFill="1" applyBorder="1" applyAlignment="1" applyProtection="1">
      <alignment horizontal="center" vertical="center" wrapText="1"/>
    </xf>
    <xf numFmtId="49" fontId="9" fillId="0" borderId="1" xfId="0" applyNumberFormat="1" applyFont="1" applyBorder="1" applyAlignment="1" applyProtection="1">
      <alignment horizontal="left" vertical="center" wrapText="1"/>
    </xf>
    <xf numFmtId="49" fontId="12" fillId="0" borderId="2" xfId="0" applyNumberFormat="1" applyFont="1" applyBorder="1" applyAlignment="1" applyProtection="1">
      <alignment horizontal="right" vertical="center" wrapText="1"/>
    </xf>
    <xf numFmtId="166" fontId="9" fillId="0" borderId="3" xfId="0" applyNumberFormat="1" applyFont="1" applyFill="1" applyBorder="1" applyAlignment="1" applyProtection="1">
      <alignment horizontal="right" vertical="center" wrapText="1"/>
    </xf>
    <xf numFmtId="166" fontId="12" fillId="0" borderId="3" xfId="0" applyNumberFormat="1" applyFont="1" applyFill="1" applyBorder="1" applyAlignment="1" applyProtection="1">
      <alignment horizontal="right" vertical="center" wrapText="1"/>
    </xf>
    <xf numFmtId="166" fontId="10" fillId="0" borderId="3" xfId="0" applyNumberFormat="1" applyFont="1" applyFill="1" applyBorder="1" applyAlignment="1" applyProtection="1">
      <alignment horizontal="right" vertical="center" wrapText="1"/>
    </xf>
    <xf numFmtId="49" fontId="9" fillId="0" borderId="1" xfId="0" applyNumberFormat="1" applyFont="1" applyBorder="1" applyAlignment="1" applyProtection="1">
      <alignment horizontal="center" vertical="center" wrapText="1"/>
    </xf>
    <xf numFmtId="0" fontId="7" fillId="0" borderId="0" xfId="0" applyFont="1" applyBorder="1" applyAlignment="1" applyProtection="1">
      <alignment horizontal="right" wrapText="1"/>
    </xf>
    <xf numFmtId="0" fontId="8" fillId="0" borderId="0"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K180"/>
  <sheetViews>
    <sheetView showGridLines="0" tabSelected="1" zoomScaleNormal="100" workbookViewId="0">
      <selection activeCell="A166" sqref="A166:A167"/>
    </sheetView>
  </sheetViews>
  <sheetFormatPr defaultRowHeight="12.75" outlineLevelRow="1"/>
  <cols>
    <col min="1" max="1" width="24" customWidth="1"/>
    <col min="2" max="2" width="37.140625" customWidth="1"/>
    <col min="3" max="3" width="4.28515625" customWidth="1"/>
    <col min="4" max="4" width="15.42578125" customWidth="1"/>
    <col min="5" max="5" width="15.42578125" hidden="1" customWidth="1"/>
    <col min="6" max="6" width="10.85546875" style="21" customWidth="1"/>
    <col min="7" max="7" width="9.140625" customWidth="1"/>
    <col min="8" max="8" width="13.140625" customWidth="1"/>
    <col min="9" max="11" width="9.140625" customWidth="1"/>
  </cols>
  <sheetData>
    <row r="1" spans="1:11">
      <c r="A1" s="7"/>
      <c r="B1" s="7"/>
      <c r="C1" s="7"/>
      <c r="D1" s="50" t="s">
        <v>283</v>
      </c>
      <c r="E1" s="50"/>
      <c r="F1" s="50"/>
      <c r="G1" s="7"/>
      <c r="H1" s="1"/>
      <c r="I1" s="1"/>
      <c r="J1" s="1"/>
      <c r="K1" s="1"/>
    </row>
    <row r="2" spans="1:11" ht="13.15" customHeight="1">
      <c r="A2" s="2"/>
      <c r="B2" s="1"/>
      <c r="C2" s="1"/>
      <c r="D2" s="50" t="s">
        <v>284</v>
      </c>
      <c r="E2" s="50"/>
      <c r="F2" s="50"/>
      <c r="G2" s="1"/>
      <c r="H2" s="1"/>
      <c r="I2" s="1"/>
      <c r="J2" s="1"/>
      <c r="K2" s="1"/>
    </row>
    <row r="3" spans="1:11" ht="13.9" customHeight="1">
      <c r="A3" s="3"/>
      <c r="B3" s="4"/>
      <c r="C3" s="4"/>
      <c r="D3" s="50" t="s">
        <v>285</v>
      </c>
      <c r="E3" s="50"/>
      <c r="F3" s="50"/>
      <c r="G3" s="4"/>
      <c r="H3" s="4"/>
      <c r="I3" s="4"/>
      <c r="J3" s="4"/>
      <c r="K3" s="4"/>
    </row>
    <row r="4" spans="1:11" ht="13.9" customHeight="1">
      <c r="A4" s="5"/>
      <c r="B4" s="5"/>
      <c r="C4" s="5"/>
      <c r="D4" s="50" t="s">
        <v>289</v>
      </c>
      <c r="E4" s="50"/>
      <c r="F4" s="50"/>
      <c r="G4" s="5"/>
      <c r="H4" s="6"/>
      <c r="I4" s="6"/>
      <c r="J4" s="4"/>
      <c r="K4" s="4"/>
    </row>
    <row r="5" spans="1:11">
      <c r="A5" s="7"/>
      <c r="B5" s="7"/>
      <c r="C5" s="7"/>
      <c r="D5" s="7"/>
      <c r="E5" s="8"/>
      <c r="F5" s="20"/>
      <c r="G5" s="7"/>
      <c r="H5" s="7"/>
      <c r="I5" s="7"/>
      <c r="J5" s="7"/>
      <c r="K5" s="7"/>
    </row>
    <row r="6" spans="1:11" ht="15.75">
      <c r="A6" s="51" t="s">
        <v>286</v>
      </c>
      <c r="B6" s="51"/>
      <c r="C6" s="51"/>
      <c r="D6" s="51"/>
      <c r="E6" s="51"/>
      <c r="F6" s="51"/>
    </row>
    <row r="7" spans="1:11" ht="15.6" customHeight="1">
      <c r="A7" s="51" t="s">
        <v>290</v>
      </c>
      <c r="B7" s="51"/>
      <c r="C7" s="51"/>
      <c r="D7" s="51"/>
      <c r="E7" s="51"/>
      <c r="F7" s="51"/>
    </row>
    <row r="8" spans="1:11" ht="15.6" customHeight="1">
      <c r="A8" s="51" t="s">
        <v>287</v>
      </c>
      <c r="B8" s="51"/>
      <c r="C8" s="51"/>
      <c r="D8" s="51"/>
      <c r="E8" s="51"/>
      <c r="F8" s="51"/>
    </row>
    <row r="9" spans="1:11">
      <c r="A9" s="1"/>
      <c r="B9" s="1"/>
      <c r="C9" s="1"/>
      <c r="D9" s="1"/>
      <c r="F9" s="9" t="s">
        <v>288</v>
      </c>
      <c r="G9" s="1"/>
      <c r="H9" s="1"/>
      <c r="I9" s="1"/>
      <c r="J9" s="1"/>
      <c r="K9" s="1"/>
    </row>
    <row r="10" spans="1:11" ht="37.5" customHeight="1">
      <c r="A10" s="10" t="s">
        <v>291</v>
      </c>
      <c r="B10" s="10" t="s">
        <v>292</v>
      </c>
      <c r="C10" s="49" t="s">
        <v>293</v>
      </c>
      <c r="D10" s="49"/>
      <c r="E10" s="11" t="s">
        <v>294</v>
      </c>
      <c r="F10" s="11" t="s">
        <v>294</v>
      </c>
    </row>
    <row r="11" spans="1:11" ht="12" customHeight="1">
      <c r="A11" s="44" t="s">
        <v>295</v>
      </c>
      <c r="B11" s="40"/>
      <c r="C11" s="41"/>
      <c r="D11" s="42"/>
      <c r="E11" s="43"/>
      <c r="F11" s="46">
        <f>F12+F14+F16+F18+F22+F24+F29+F31+F73+F85+F88+F90+F92+F104+F113+F118+F128+F142+F157+F162+F170</f>
        <v>1409439.56901</v>
      </c>
    </row>
    <row r="12" spans="1:11" ht="25.5">
      <c r="A12" s="12" t="s">
        <v>254</v>
      </c>
      <c r="B12" s="14"/>
      <c r="C12" s="27" t="s">
        <v>256</v>
      </c>
      <c r="D12" s="22"/>
      <c r="E12" s="18">
        <v>15000</v>
      </c>
      <c r="F12" s="47">
        <f>F13</f>
        <v>15</v>
      </c>
      <c r="G12" s="32"/>
      <c r="H12" s="32"/>
    </row>
    <row r="13" spans="1:11" ht="40.5" customHeight="1">
      <c r="A13" s="13"/>
      <c r="B13" s="15" t="s">
        <v>255</v>
      </c>
      <c r="C13" s="28" t="s">
        <v>256</v>
      </c>
      <c r="D13" s="23" t="s">
        <v>257</v>
      </c>
      <c r="E13" s="19">
        <v>15000</v>
      </c>
      <c r="F13" s="48">
        <f t="shared" ref="F13:F50" si="0">E13/1000</f>
        <v>15</v>
      </c>
      <c r="G13" s="32"/>
      <c r="H13" s="32"/>
    </row>
    <row r="14" spans="1:11" ht="25.5" outlineLevel="1">
      <c r="A14" s="12" t="s">
        <v>90</v>
      </c>
      <c r="B14" s="14"/>
      <c r="C14" s="29" t="s">
        <v>91</v>
      </c>
      <c r="D14" s="24"/>
      <c r="E14" s="18">
        <v>28500</v>
      </c>
      <c r="F14" s="47">
        <f>F15</f>
        <v>28.5</v>
      </c>
      <c r="G14" s="32"/>
      <c r="H14" s="32"/>
    </row>
    <row r="15" spans="1:11" ht="41.25" customHeight="1">
      <c r="A15" s="13"/>
      <c r="B15" s="15" t="s">
        <v>11</v>
      </c>
      <c r="C15" s="28" t="s">
        <v>91</v>
      </c>
      <c r="D15" s="23" t="s">
        <v>12</v>
      </c>
      <c r="E15" s="19">
        <v>28500</v>
      </c>
      <c r="F15" s="48">
        <f t="shared" si="0"/>
        <v>28.5</v>
      </c>
      <c r="G15" s="32"/>
      <c r="H15" s="32"/>
    </row>
    <row r="16" spans="1:11" ht="38.25" outlineLevel="1">
      <c r="A16" s="12" t="s">
        <v>86</v>
      </c>
      <c r="B16" s="14"/>
      <c r="C16" s="29" t="s">
        <v>88</v>
      </c>
      <c r="D16" s="24"/>
      <c r="E16" s="18">
        <v>121800</v>
      </c>
      <c r="F16" s="47">
        <f>F17</f>
        <v>121.8</v>
      </c>
      <c r="G16" s="32"/>
      <c r="H16" s="32"/>
    </row>
    <row r="17" spans="1:8" ht="37.5" customHeight="1">
      <c r="A17" s="13"/>
      <c r="B17" s="15" t="s">
        <v>87</v>
      </c>
      <c r="C17" s="28" t="s">
        <v>88</v>
      </c>
      <c r="D17" s="23" t="s">
        <v>89</v>
      </c>
      <c r="E17" s="19">
        <v>121800</v>
      </c>
      <c r="F17" s="48">
        <f t="shared" si="0"/>
        <v>121.8</v>
      </c>
      <c r="G17" s="32"/>
      <c r="H17" s="32"/>
    </row>
    <row r="18" spans="1:8" ht="25.5" outlineLevel="1">
      <c r="A18" s="12" t="s">
        <v>244</v>
      </c>
      <c r="B18" s="14"/>
      <c r="C18" s="29" t="s">
        <v>246</v>
      </c>
      <c r="D18" s="24"/>
      <c r="E18" s="18">
        <v>122319.13</v>
      </c>
      <c r="F18" s="47">
        <f>F19+F20+F21</f>
        <v>197.42063999999999</v>
      </c>
      <c r="G18" s="32"/>
      <c r="H18" s="32"/>
    </row>
    <row r="19" spans="1:8" ht="66" customHeight="1">
      <c r="A19" s="13"/>
      <c r="B19" s="15" t="s">
        <v>245</v>
      </c>
      <c r="C19" s="28" t="s">
        <v>246</v>
      </c>
      <c r="D19" s="23" t="s">
        <v>247</v>
      </c>
      <c r="E19" s="19">
        <v>122319.13</v>
      </c>
      <c r="F19" s="48">
        <f t="shared" si="0"/>
        <v>122.31913</v>
      </c>
      <c r="G19" s="32"/>
      <c r="H19" s="32"/>
    </row>
    <row r="20" spans="1:8" ht="51" customHeight="1">
      <c r="A20" s="13"/>
      <c r="B20" s="15" t="s">
        <v>248</v>
      </c>
      <c r="C20" s="28" t="s">
        <v>246</v>
      </c>
      <c r="D20" s="23" t="s">
        <v>249</v>
      </c>
      <c r="E20" s="19">
        <v>111250.81</v>
      </c>
      <c r="F20" s="48">
        <f t="shared" si="0"/>
        <v>111.25081</v>
      </c>
      <c r="G20" s="32"/>
      <c r="H20" s="32"/>
    </row>
    <row r="21" spans="1:8" ht="54" customHeight="1">
      <c r="A21" s="13"/>
      <c r="B21" s="15" t="s">
        <v>250</v>
      </c>
      <c r="C21" s="28" t="s">
        <v>246</v>
      </c>
      <c r="D21" s="23" t="s">
        <v>251</v>
      </c>
      <c r="E21" s="19">
        <v>-36149.300000000003</v>
      </c>
      <c r="F21" s="48">
        <f t="shared" si="0"/>
        <v>-36.149300000000004</v>
      </c>
      <c r="G21" s="32"/>
      <c r="H21" s="32"/>
    </row>
    <row r="22" spans="1:8" ht="29.25" customHeight="1" outlineLevel="1">
      <c r="A22" s="12" t="s">
        <v>258</v>
      </c>
      <c r="B22" s="14"/>
      <c r="C22" s="29" t="s">
        <v>260</v>
      </c>
      <c r="D22" s="24"/>
      <c r="E22" s="18">
        <v>2350</v>
      </c>
      <c r="F22" s="47">
        <f>F23</f>
        <v>2.35</v>
      </c>
      <c r="G22" s="32"/>
      <c r="H22" s="32"/>
    </row>
    <row r="23" spans="1:8" ht="77.25" customHeight="1">
      <c r="A23" s="13"/>
      <c r="B23" s="15" t="s">
        <v>259</v>
      </c>
      <c r="C23" s="28" t="s">
        <v>260</v>
      </c>
      <c r="D23" s="23" t="s">
        <v>261</v>
      </c>
      <c r="E23" s="19">
        <v>2350</v>
      </c>
      <c r="F23" s="48">
        <f t="shared" si="0"/>
        <v>2.35</v>
      </c>
      <c r="G23" s="32"/>
      <c r="H23" s="32"/>
    </row>
    <row r="24" spans="1:8" outlineLevel="1">
      <c r="A24" s="12" t="s">
        <v>262</v>
      </c>
      <c r="B24" s="16"/>
      <c r="C24" s="29" t="s">
        <v>264</v>
      </c>
      <c r="D24" s="24"/>
      <c r="E24" s="18">
        <v>10469545.609999999</v>
      </c>
      <c r="F24" s="47">
        <f>F25+F26+F27+F28</f>
        <v>17216.072629999999</v>
      </c>
      <c r="G24" s="32"/>
      <c r="H24" s="32"/>
    </row>
    <row r="25" spans="1:8" ht="105.75" customHeight="1">
      <c r="A25" s="13"/>
      <c r="B25" s="17" t="s">
        <v>263</v>
      </c>
      <c r="C25" s="28" t="s">
        <v>264</v>
      </c>
      <c r="D25" s="23" t="s">
        <v>265</v>
      </c>
      <c r="E25" s="19">
        <v>10469545.609999999</v>
      </c>
      <c r="F25" s="48">
        <f t="shared" si="0"/>
        <v>10469.545609999999</v>
      </c>
      <c r="G25" s="32"/>
      <c r="H25" s="32"/>
    </row>
    <row r="26" spans="1:8" ht="102.75" customHeight="1">
      <c r="A26" s="13"/>
      <c r="B26" s="17" t="s">
        <v>266</v>
      </c>
      <c r="C26" s="28" t="s">
        <v>264</v>
      </c>
      <c r="D26" s="23" t="s">
        <v>267</v>
      </c>
      <c r="E26" s="19">
        <v>7836466.29</v>
      </c>
      <c r="F26" s="48">
        <f t="shared" si="0"/>
        <v>7836.4662900000003</v>
      </c>
      <c r="G26" s="32"/>
      <c r="H26" s="32"/>
    </row>
    <row r="27" spans="1:8" ht="124.5" customHeight="1">
      <c r="A27" s="13"/>
      <c r="B27" s="17" t="s">
        <v>268</v>
      </c>
      <c r="C27" s="28" t="s">
        <v>264</v>
      </c>
      <c r="D27" s="23" t="s">
        <v>269</v>
      </c>
      <c r="E27" s="19">
        <v>57600.09</v>
      </c>
      <c r="F27" s="48">
        <f t="shared" si="0"/>
        <v>57.600089999999994</v>
      </c>
      <c r="G27" s="32"/>
      <c r="H27" s="32"/>
    </row>
    <row r="28" spans="1:8" ht="102.75" customHeight="1">
      <c r="A28" s="13"/>
      <c r="B28" s="17" t="s">
        <v>270</v>
      </c>
      <c r="C28" s="28" t="s">
        <v>264</v>
      </c>
      <c r="D28" s="23" t="s">
        <v>271</v>
      </c>
      <c r="E28" s="19">
        <v>-1147539.3600000001</v>
      </c>
      <c r="F28" s="48">
        <f t="shared" si="0"/>
        <v>-1147.5393600000002</v>
      </c>
      <c r="G28" s="32"/>
      <c r="H28" s="32"/>
    </row>
    <row r="29" spans="1:8" ht="24" customHeight="1" outlineLevel="1">
      <c r="A29" s="12" t="s">
        <v>150</v>
      </c>
      <c r="B29" s="16"/>
      <c r="C29" s="29" t="s">
        <v>152</v>
      </c>
      <c r="D29" s="24"/>
      <c r="E29" s="18">
        <v>6000</v>
      </c>
      <c r="F29" s="47">
        <f>F30</f>
        <v>6</v>
      </c>
      <c r="G29" s="32"/>
      <c r="H29" s="32"/>
    </row>
    <row r="30" spans="1:8" ht="108.75" customHeight="1">
      <c r="A30" s="13"/>
      <c r="B30" s="17" t="s">
        <v>151</v>
      </c>
      <c r="C30" s="28" t="s">
        <v>152</v>
      </c>
      <c r="D30" s="23" t="s">
        <v>153</v>
      </c>
      <c r="E30" s="19">
        <v>6000</v>
      </c>
      <c r="F30" s="48">
        <f t="shared" si="0"/>
        <v>6</v>
      </c>
      <c r="G30" s="32"/>
      <c r="H30" s="32"/>
    </row>
    <row r="31" spans="1:8" ht="23.25" customHeight="1" outlineLevel="1">
      <c r="A31" s="12" t="s">
        <v>154</v>
      </c>
      <c r="B31" s="14"/>
      <c r="C31" s="29" t="s">
        <v>156</v>
      </c>
      <c r="D31" s="24"/>
      <c r="E31" s="18">
        <v>150</v>
      </c>
      <c r="F31" s="47">
        <f>SUM(F32:F72)</f>
        <v>291282.83049000002</v>
      </c>
      <c r="G31" s="32"/>
      <c r="H31" s="32"/>
    </row>
    <row r="32" spans="1:8" ht="41.25" customHeight="1">
      <c r="A32" s="13"/>
      <c r="B32" s="15" t="s">
        <v>155</v>
      </c>
      <c r="C32" s="28" t="s">
        <v>156</v>
      </c>
      <c r="D32" s="23" t="s">
        <v>157</v>
      </c>
      <c r="E32" s="19">
        <v>150</v>
      </c>
      <c r="F32" s="48">
        <f t="shared" si="0"/>
        <v>0.15</v>
      </c>
      <c r="G32" s="32"/>
      <c r="H32" s="32"/>
    </row>
    <row r="33" spans="1:8" ht="76.5" customHeight="1">
      <c r="A33" s="13"/>
      <c r="B33" s="17" t="s">
        <v>158</v>
      </c>
      <c r="C33" s="28" t="s">
        <v>156</v>
      </c>
      <c r="D33" s="23" t="s">
        <v>159</v>
      </c>
      <c r="E33" s="19">
        <v>4117938.08</v>
      </c>
      <c r="F33" s="48">
        <f t="shared" si="0"/>
        <v>4117.9380799999999</v>
      </c>
      <c r="G33" s="32"/>
      <c r="H33" s="32"/>
    </row>
    <row r="34" spans="1:8" ht="89.25" customHeight="1">
      <c r="A34" s="13"/>
      <c r="B34" s="17" t="s">
        <v>160</v>
      </c>
      <c r="C34" s="30" t="s">
        <v>156</v>
      </c>
      <c r="D34" s="25" t="s">
        <v>161</v>
      </c>
      <c r="E34" s="19">
        <v>8757.59</v>
      </c>
      <c r="F34" s="48">
        <f t="shared" si="0"/>
        <v>8.7575900000000004</v>
      </c>
      <c r="G34" s="32"/>
      <c r="H34" s="32"/>
    </row>
    <row r="35" spans="1:8" ht="75" customHeight="1">
      <c r="A35" s="13"/>
      <c r="B35" s="17" t="s">
        <v>162</v>
      </c>
      <c r="C35" s="28" t="s">
        <v>156</v>
      </c>
      <c r="D35" s="23" t="s">
        <v>163</v>
      </c>
      <c r="E35" s="19">
        <v>34694.75</v>
      </c>
      <c r="F35" s="48">
        <f t="shared" si="0"/>
        <v>34.694749999999999</v>
      </c>
      <c r="G35" s="32"/>
      <c r="H35" s="32"/>
    </row>
    <row r="36" spans="1:8" ht="94.5" customHeight="1">
      <c r="A36" s="13"/>
      <c r="B36" s="17" t="s">
        <v>164</v>
      </c>
      <c r="C36" s="30" t="s">
        <v>156</v>
      </c>
      <c r="D36" s="25" t="s">
        <v>165</v>
      </c>
      <c r="E36" s="19">
        <v>2780.61</v>
      </c>
      <c r="F36" s="48">
        <f t="shared" si="0"/>
        <v>2.7806100000000002</v>
      </c>
      <c r="G36" s="32"/>
      <c r="H36" s="32"/>
    </row>
    <row r="37" spans="1:8" ht="41.25" customHeight="1">
      <c r="A37" s="13"/>
      <c r="B37" s="15" t="s">
        <v>166</v>
      </c>
      <c r="C37" s="28" t="s">
        <v>156</v>
      </c>
      <c r="D37" s="23" t="s">
        <v>167</v>
      </c>
      <c r="E37" s="19">
        <v>2844.98</v>
      </c>
      <c r="F37" s="48">
        <f t="shared" si="0"/>
        <v>2.8449800000000001</v>
      </c>
      <c r="G37" s="32"/>
      <c r="H37" s="32"/>
    </row>
    <row r="38" spans="1:8" ht="30" customHeight="1">
      <c r="A38" s="13"/>
      <c r="B38" s="15" t="s">
        <v>168</v>
      </c>
      <c r="C38" s="30" t="s">
        <v>156</v>
      </c>
      <c r="D38" s="25" t="s">
        <v>169</v>
      </c>
      <c r="E38" s="19">
        <v>20550.759999999998</v>
      </c>
      <c r="F38" s="48">
        <f t="shared" si="0"/>
        <v>20.550759999999997</v>
      </c>
      <c r="G38" s="32"/>
      <c r="H38" s="32"/>
    </row>
    <row r="39" spans="1:8" ht="50.25" customHeight="1" outlineLevel="1">
      <c r="A39" s="13"/>
      <c r="B39" s="15" t="s">
        <v>170</v>
      </c>
      <c r="C39" s="28" t="s">
        <v>156</v>
      </c>
      <c r="D39" s="23" t="s">
        <v>171</v>
      </c>
      <c r="E39" s="19">
        <v>3070717.32</v>
      </c>
      <c r="F39" s="48">
        <f t="shared" si="0"/>
        <v>3070.7173199999997</v>
      </c>
      <c r="G39" s="32"/>
      <c r="H39" s="32"/>
    </row>
    <row r="40" spans="1:8" ht="53.25" customHeight="1" outlineLevel="1">
      <c r="A40" s="13"/>
      <c r="B40" s="15" t="s">
        <v>172</v>
      </c>
      <c r="C40" s="30" t="s">
        <v>156</v>
      </c>
      <c r="D40" s="25" t="s">
        <v>173</v>
      </c>
      <c r="E40" s="19">
        <v>43021.5</v>
      </c>
      <c r="F40" s="48">
        <f t="shared" si="0"/>
        <v>43.021500000000003</v>
      </c>
      <c r="G40" s="32"/>
      <c r="H40" s="32"/>
    </row>
    <row r="41" spans="1:8" ht="26.25" customHeight="1" outlineLevel="1">
      <c r="A41" s="13"/>
      <c r="B41" s="15" t="s">
        <v>174</v>
      </c>
      <c r="C41" s="28" t="s">
        <v>156</v>
      </c>
      <c r="D41" s="23" t="s">
        <v>175</v>
      </c>
      <c r="E41" s="19">
        <v>15488.19</v>
      </c>
      <c r="F41" s="48">
        <f t="shared" si="0"/>
        <v>15.488190000000001</v>
      </c>
      <c r="G41" s="32"/>
      <c r="H41" s="32"/>
    </row>
    <row r="42" spans="1:8" ht="50.25" customHeight="1" outlineLevel="1">
      <c r="A42" s="13"/>
      <c r="B42" s="15" t="s">
        <v>176</v>
      </c>
      <c r="C42" s="30" t="s">
        <v>156</v>
      </c>
      <c r="D42" s="25" t="s">
        <v>177</v>
      </c>
      <c r="E42" s="19">
        <v>5706105.6500000004</v>
      </c>
      <c r="F42" s="48">
        <f t="shared" si="0"/>
        <v>5706.1056500000004</v>
      </c>
      <c r="G42" s="32"/>
      <c r="H42" s="32"/>
    </row>
    <row r="43" spans="1:8" ht="42" customHeight="1" outlineLevel="1">
      <c r="A43" s="13"/>
      <c r="B43" s="15" t="s">
        <v>178</v>
      </c>
      <c r="C43" s="28" t="s">
        <v>156</v>
      </c>
      <c r="D43" s="23" t="s">
        <v>179</v>
      </c>
      <c r="E43" s="19">
        <v>1750</v>
      </c>
      <c r="F43" s="48">
        <f t="shared" si="0"/>
        <v>1.75</v>
      </c>
      <c r="G43" s="32"/>
      <c r="H43" s="32"/>
    </row>
    <row r="44" spans="1:8" ht="55.5" customHeight="1" outlineLevel="1">
      <c r="A44" s="13"/>
      <c r="B44" s="15" t="s">
        <v>180</v>
      </c>
      <c r="C44" s="30" t="s">
        <v>156</v>
      </c>
      <c r="D44" s="25" t="s">
        <v>181</v>
      </c>
      <c r="E44" s="19">
        <v>1836.59</v>
      </c>
      <c r="F44" s="48">
        <f t="shared" si="0"/>
        <v>1.8365899999999999</v>
      </c>
      <c r="G44" s="32"/>
      <c r="H44" s="32"/>
    </row>
    <row r="45" spans="1:8" ht="29.25" customHeight="1" outlineLevel="1">
      <c r="A45" s="13"/>
      <c r="B45" s="15" t="s">
        <v>182</v>
      </c>
      <c r="C45" s="28" t="s">
        <v>156</v>
      </c>
      <c r="D45" s="23" t="s">
        <v>183</v>
      </c>
      <c r="E45" s="19">
        <v>1525</v>
      </c>
      <c r="F45" s="48">
        <f t="shared" si="0"/>
        <v>1.5249999999999999</v>
      </c>
      <c r="G45" s="32"/>
      <c r="H45" s="32"/>
    </row>
    <row r="46" spans="1:8" ht="49.5" customHeight="1" outlineLevel="1">
      <c r="A46" s="13"/>
      <c r="B46" s="15" t="s">
        <v>184</v>
      </c>
      <c r="C46" s="30" t="s">
        <v>156</v>
      </c>
      <c r="D46" s="25" t="s">
        <v>185</v>
      </c>
      <c r="E46" s="19">
        <v>-389161.73</v>
      </c>
      <c r="F46" s="48">
        <f t="shared" si="0"/>
        <v>-389.16172999999998</v>
      </c>
      <c r="G46" s="32"/>
      <c r="H46" s="32"/>
    </row>
    <row r="47" spans="1:8" ht="66.75" customHeight="1" outlineLevel="1">
      <c r="A47" s="13"/>
      <c r="B47" s="15" t="s">
        <v>186</v>
      </c>
      <c r="C47" s="28" t="s">
        <v>156</v>
      </c>
      <c r="D47" s="23" t="s">
        <v>187</v>
      </c>
      <c r="E47" s="19">
        <v>3571727.24</v>
      </c>
      <c r="F47" s="48">
        <f t="shared" si="0"/>
        <v>3571.7272400000002</v>
      </c>
      <c r="G47" s="32"/>
      <c r="H47" s="32"/>
    </row>
    <row r="48" spans="1:8" ht="114.75" customHeight="1" outlineLevel="1">
      <c r="A48" s="13"/>
      <c r="B48" s="17" t="s">
        <v>188</v>
      </c>
      <c r="C48" s="28" t="s">
        <v>156</v>
      </c>
      <c r="D48" s="23" t="s">
        <v>189</v>
      </c>
      <c r="E48" s="19">
        <v>335956.02</v>
      </c>
      <c r="F48" s="48">
        <f t="shared" si="0"/>
        <v>335.95602000000002</v>
      </c>
      <c r="G48" s="32"/>
      <c r="H48" s="32"/>
    </row>
    <row r="49" spans="1:8" ht="83.25" customHeight="1" outlineLevel="1">
      <c r="A49" s="13"/>
      <c r="B49" s="17" t="s">
        <v>190</v>
      </c>
      <c r="C49" s="30" t="s">
        <v>156</v>
      </c>
      <c r="D49" s="25" t="s">
        <v>191</v>
      </c>
      <c r="E49" s="19">
        <v>239493.73</v>
      </c>
      <c r="F49" s="48">
        <f t="shared" si="0"/>
        <v>239.49373</v>
      </c>
      <c r="G49" s="32"/>
      <c r="H49" s="32"/>
    </row>
    <row r="50" spans="1:8" ht="74.25" customHeight="1" outlineLevel="1">
      <c r="A50" s="13"/>
      <c r="B50" s="17" t="s">
        <v>192</v>
      </c>
      <c r="C50" s="28" t="s">
        <v>156</v>
      </c>
      <c r="D50" s="23" t="s">
        <v>193</v>
      </c>
      <c r="E50" s="19">
        <v>-676.4</v>
      </c>
      <c r="F50" s="48">
        <f t="shared" si="0"/>
        <v>-0.6764</v>
      </c>
      <c r="G50" s="32"/>
      <c r="H50" s="32"/>
    </row>
    <row r="51" spans="1:8" ht="105" customHeight="1" outlineLevel="1">
      <c r="A51" s="13"/>
      <c r="B51" s="17" t="s">
        <v>194</v>
      </c>
      <c r="C51" s="30" t="s">
        <v>156</v>
      </c>
      <c r="D51" s="25" t="s">
        <v>195</v>
      </c>
      <c r="E51" s="19">
        <v>258989069.59999999</v>
      </c>
      <c r="F51" s="48">
        <f t="shared" ref="F51:F83" si="1">E51/1000</f>
        <v>258989.06959999999</v>
      </c>
      <c r="G51" s="32"/>
      <c r="H51" s="32"/>
    </row>
    <row r="52" spans="1:8" ht="107.25" customHeight="1" outlineLevel="1">
      <c r="A52" s="13"/>
      <c r="B52" s="17" t="s">
        <v>196</v>
      </c>
      <c r="C52" s="28" t="s">
        <v>156</v>
      </c>
      <c r="D52" s="23" t="s">
        <v>197</v>
      </c>
      <c r="E52" s="19">
        <v>212836.3</v>
      </c>
      <c r="F52" s="48">
        <f t="shared" si="1"/>
        <v>212.83629999999999</v>
      </c>
      <c r="G52" s="32"/>
      <c r="H52" s="32"/>
    </row>
    <row r="53" spans="1:8" ht="107.25" customHeight="1" outlineLevel="1">
      <c r="A53" s="13"/>
      <c r="B53" s="17" t="s">
        <v>198</v>
      </c>
      <c r="C53" s="30" t="s">
        <v>156</v>
      </c>
      <c r="D53" s="25" t="s">
        <v>199</v>
      </c>
      <c r="E53" s="19">
        <v>-289.7</v>
      </c>
      <c r="F53" s="48">
        <f t="shared" si="1"/>
        <v>-0.28970000000000001</v>
      </c>
      <c r="G53" s="32"/>
      <c r="H53" s="32"/>
    </row>
    <row r="54" spans="1:8" ht="116.25" customHeight="1" outlineLevel="1">
      <c r="A54" s="13"/>
      <c r="B54" s="17" t="s">
        <v>200</v>
      </c>
      <c r="C54" s="28" t="s">
        <v>156</v>
      </c>
      <c r="D54" s="23" t="s">
        <v>201</v>
      </c>
      <c r="E54" s="19">
        <v>1671.11</v>
      </c>
      <c r="F54" s="48">
        <f t="shared" si="1"/>
        <v>1.6711099999999999</v>
      </c>
      <c r="G54" s="32"/>
      <c r="H54" s="32"/>
    </row>
    <row r="55" spans="1:8" ht="128.25" customHeight="1" outlineLevel="1">
      <c r="A55" s="13"/>
      <c r="B55" s="17" t="s">
        <v>202</v>
      </c>
      <c r="C55" s="30" t="s">
        <v>156</v>
      </c>
      <c r="D55" s="25" t="s">
        <v>203</v>
      </c>
      <c r="E55" s="19">
        <v>924582.91</v>
      </c>
      <c r="F55" s="48">
        <f t="shared" si="1"/>
        <v>924.58291000000008</v>
      </c>
      <c r="G55" s="32"/>
      <c r="H55" s="32"/>
    </row>
    <row r="56" spans="1:8" ht="126.75" customHeight="1" outlineLevel="1">
      <c r="A56" s="13"/>
      <c r="B56" s="17" t="s">
        <v>204</v>
      </c>
      <c r="C56" s="28" t="s">
        <v>156</v>
      </c>
      <c r="D56" s="23" t="s">
        <v>205</v>
      </c>
      <c r="E56" s="19">
        <v>7439.32</v>
      </c>
      <c r="F56" s="48">
        <f t="shared" si="1"/>
        <v>7.4393199999999995</v>
      </c>
      <c r="G56" s="32"/>
      <c r="H56" s="32"/>
    </row>
    <row r="57" spans="1:8" ht="53.25" customHeight="1" outlineLevel="1">
      <c r="A57" s="13"/>
      <c r="B57" s="15" t="s">
        <v>206</v>
      </c>
      <c r="C57" s="30" t="s">
        <v>156</v>
      </c>
      <c r="D57" s="25" t="s">
        <v>207</v>
      </c>
      <c r="E57" s="19">
        <v>56236.26</v>
      </c>
      <c r="F57" s="48">
        <f t="shared" si="1"/>
        <v>56.236260000000001</v>
      </c>
      <c r="G57" s="32"/>
      <c r="H57" s="32"/>
    </row>
    <row r="58" spans="1:8" ht="54" customHeight="1" outlineLevel="1">
      <c r="A58" s="13"/>
      <c r="B58" s="15" t="s">
        <v>208</v>
      </c>
      <c r="C58" s="28" t="s">
        <v>156</v>
      </c>
      <c r="D58" s="23" t="s">
        <v>209</v>
      </c>
      <c r="E58" s="19">
        <v>-1072.5899999999999</v>
      </c>
      <c r="F58" s="48">
        <f t="shared" si="1"/>
        <v>-1.0725899999999999</v>
      </c>
      <c r="G58" s="32"/>
      <c r="H58" s="32"/>
    </row>
    <row r="59" spans="1:8" ht="80.25" customHeight="1" outlineLevel="1">
      <c r="A59" s="13"/>
      <c r="B59" s="15" t="s">
        <v>210</v>
      </c>
      <c r="C59" s="30" t="s">
        <v>156</v>
      </c>
      <c r="D59" s="25" t="s">
        <v>211</v>
      </c>
      <c r="E59" s="19">
        <v>1375123.4</v>
      </c>
      <c r="F59" s="48">
        <f t="shared" si="1"/>
        <v>1375.1233999999999</v>
      </c>
      <c r="G59" s="32"/>
      <c r="H59" s="32"/>
    </row>
    <row r="60" spans="1:8" ht="79.5" customHeight="1" outlineLevel="1">
      <c r="A60" s="13"/>
      <c r="B60" s="15" t="s">
        <v>212</v>
      </c>
      <c r="C60" s="28" t="s">
        <v>156</v>
      </c>
      <c r="D60" s="23" t="s">
        <v>213</v>
      </c>
      <c r="E60" s="19">
        <v>33835.81</v>
      </c>
      <c r="F60" s="48">
        <f t="shared" si="1"/>
        <v>33.835809999999995</v>
      </c>
      <c r="G60" s="32"/>
      <c r="H60" s="32"/>
    </row>
    <row r="61" spans="1:8" ht="64.5" customHeight="1" outlineLevel="1">
      <c r="A61" s="13"/>
      <c r="B61" s="15" t="s">
        <v>214</v>
      </c>
      <c r="C61" s="30" t="s">
        <v>156</v>
      </c>
      <c r="D61" s="25" t="s">
        <v>215</v>
      </c>
      <c r="E61" s="19">
        <v>117.05</v>
      </c>
      <c r="F61" s="48">
        <f t="shared" si="1"/>
        <v>0.11705</v>
      </c>
      <c r="G61" s="32"/>
      <c r="H61" s="32"/>
    </row>
    <row r="62" spans="1:8" ht="80.25" customHeight="1" outlineLevel="1">
      <c r="A62" s="13"/>
      <c r="B62" s="17" t="s">
        <v>216</v>
      </c>
      <c r="C62" s="28" t="s">
        <v>156</v>
      </c>
      <c r="D62" s="23" t="s">
        <v>217</v>
      </c>
      <c r="E62" s="19">
        <v>112.07</v>
      </c>
      <c r="F62" s="48">
        <f t="shared" si="1"/>
        <v>0.11206999999999999</v>
      </c>
      <c r="G62" s="32"/>
      <c r="H62" s="32"/>
    </row>
    <row r="63" spans="1:8" ht="54.75" customHeight="1" outlineLevel="1">
      <c r="A63" s="13"/>
      <c r="B63" s="15" t="s">
        <v>218</v>
      </c>
      <c r="C63" s="30" t="s">
        <v>156</v>
      </c>
      <c r="D63" s="25" t="s">
        <v>219</v>
      </c>
      <c r="E63" s="19">
        <v>140.65</v>
      </c>
      <c r="F63" s="48">
        <f t="shared" si="1"/>
        <v>0.14065</v>
      </c>
      <c r="G63" s="32"/>
      <c r="H63" s="32"/>
    </row>
    <row r="64" spans="1:8" ht="63" customHeight="1" outlineLevel="1">
      <c r="A64" s="13"/>
      <c r="B64" s="15" t="s">
        <v>220</v>
      </c>
      <c r="C64" s="28" t="s">
        <v>156</v>
      </c>
      <c r="D64" s="23" t="s">
        <v>221</v>
      </c>
      <c r="E64" s="19">
        <v>151276.9</v>
      </c>
      <c r="F64" s="48">
        <f t="shared" si="1"/>
        <v>151.27689999999998</v>
      </c>
      <c r="G64" s="32"/>
      <c r="H64" s="32"/>
    </row>
    <row r="65" spans="1:8" ht="53.25" customHeight="1" outlineLevel="1">
      <c r="A65" s="13"/>
      <c r="B65" s="15" t="s">
        <v>222</v>
      </c>
      <c r="C65" s="30" t="s">
        <v>156</v>
      </c>
      <c r="D65" s="25" t="s">
        <v>223</v>
      </c>
      <c r="E65" s="19">
        <v>7.41</v>
      </c>
      <c r="F65" s="48">
        <f t="shared" si="1"/>
        <v>7.4099999999999999E-3</v>
      </c>
      <c r="G65" s="32"/>
      <c r="H65" s="32"/>
    </row>
    <row r="66" spans="1:8" ht="39.75" customHeight="1" outlineLevel="1">
      <c r="A66" s="13"/>
      <c r="B66" s="15" t="s">
        <v>224</v>
      </c>
      <c r="C66" s="28" t="s">
        <v>156</v>
      </c>
      <c r="D66" s="23" t="s">
        <v>225</v>
      </c>
      <c r="E66" s="19">
        <v>170214.75</v>
      </c>
      <c r="F66" s="48">
        <f t="shared" si="1"/>
        <v>170.21475000000001</v>
      </c>
      <c r="G66" s="32"/>
      <c r="H66" s="32"/>
    </row>
    <row r="67" spans="1:8" ht="40.5" customHeight="1" outlineLevel="1">
      <c r="A67" s="13"/>
      <c r="B67" s="15" t="s">
        <v>226</v>
      </c>
      <c r="C67" s="30" t="s">
        <v>156</v>
      </c>
      <c r="D67" s="25" t="s">
        <v>227</v>
      </c>
      <c r="E67" s="19">
        <v>41863</v>
      </c>
      <c r="F67" s="48">
        <f t="shared" si="1"/>
        <v>41.863</v>
      </c>
      <c r="G67" s="32"/>
      <c r="H67" s="32"/>
    </row>
    <row r="68" spans="1:8" ht="63" customHeight="1" outlineLevel="1">
      <c r="A68" s="13"/>
      <c r="B68" s="15" t="s">
        <v>228</v>
      </c>
      <c r="C68" s="28" t="s">
        <v>156</v>
      </c>
      <c r="D68" s="23" t="s">
        <v>229</v>
      </c>
      <c r="E68" s="19">
        <v>9659468.3100000005</v>
      </c>
      <c r="F68" s="48">
        <f t="shared" si="1"/>
        <v>9659.4683100000002</v>
      </c>
      <c r="G68" s="32"/>
      <c r="H68" s="32"/>
    </row>
    <row r="69" spans="1:8" ht="64.5" customHeight="1" outlineLevel="1">
      <c r="A69" s="13"/>
      <c r="B69" s="15" t="s">
        <v>230</v>
      </c>
      <c r="C69" s="30" t="s">
        <v>156</v>
      </c>
      <c r="D69" s="25" t="s">
        <v>231</v>
      </c>
      <c r="E69" s="19">
        <v>6406.35</v>
      </c>
      <c r="F69" s="48">
        <f t="shared" si="1"/>
        <v>6.4063500000000007</v>
      </c>
      <c r="G69" s="32"/>
      <c r="H69" s="32"/>
    </row>
    <row r="70" spans="1:8" ht="73.5" customHeight="1" outlineLevel="1">
      <c r="A70" s="13"/>
      <c r="B70" s="15" t="s">
        <v>232</v>
      </c>
      <c r="C70" s="28" t="s">
        <v>156</v>
      </c>
      <c r="D70" s="23" t="s">
        <v>233</v>
      </c>
      <c r="E70" s="19">
        <v>75798.789999999994</v>
      </c>
      <c r="F70" s="48">
        <f t="shared" si="1"/>
        <v>75.798789999999997</v>
      </c>
      <c r="G70" s="32"/>
      <c r="H70" s="32"/>
    </row>
    <row r="71" spans="1:8" ht="93.75" customHeight="1" outlineLevel="1">
      <c r="A71" s="13"/>
      <c r="B71" s="17" t="s">
        <v>234</v>
      </c>
      <c r="C71" s="30" t="s">
        <v>156</v>
      </c>
      <c r="D71" s="25" t="s">
        <v>235</v>
      </c>
      <c r="E71" s="19">
        <v>2791228.91</v>
      </c>
      <c r="F71" s="48">
        <f t="shared" si="1"/>
        <v>2791.2289100000003</v>
      </c>
      <c r="G71" s="32"/>
      <c r="H71" s="32"/>
    </row>
    <row r="72" spans="1:8" ht="93.75" customHeight="1" outlineLevel="1">
      <c r="A72" s="13"/>
      <c r="B72" s="17" t="s">
        <v>236</v>
      </c>
      <c r="C72" s="28" t="s">
        <v>156</v>
      </c>
      <c r="D72" s="23" t="s">
        <v>237</v>
      </c>
      <c r="E72" s="19">
        <v>1264</v>
      </c>
      <c r="F72" s="48">
        <f t="shared" si="1"/>
        <v>1.264</v>
      </c>
      <c r="G72" s="32"/>
      <c r="H72" s="32"/>
    </row>
    <row r="73" spans="1:8" ht="38.25">
      <c r="A73" s="12" t="s">
        <v>92</v>
      </c>
      <c r="B73" s="14"/>
      <c r="C73" s="29" t="s">
        <v>94</v>
      </c>
      <c r="D73" s="24"/>
      <c r="E73" s="18">
        <v>157685</v>
      </c>
      <c r="F73" s="47">
        <f>SUM(F74:F84)</f>
        <v>1817.88447</v>
      </c>
      <c r="G73" s="32"/>
      <c r="H73" s="32"/>
    </row>
    <row r="74" spans="1:8" ht="64.5" customHeight="1" outlineLevel="1">
      <c r="A74" s="13"/>
      <c r="B74" s="15" t="s">
        <v>93</v>
      </c>
      <c r="C74" s="28" t="s">
        <v>94</v>
      </c>
      <c r="D74" s="23" t="s">
        <v>95</v>
      </c>
      <c r="E74" s="19">
        <v>157685</v>
      </c>
      <c r="F74" s="48">
        <f t="shared" si="1"/>
        <v>157.685</v>
      </c>
      <c r="G74" s="32"/>
      <c r="H74" s="32"/>
    </row>
    <row r="75" spans="1:8" ht="77.25" customHeight="1" outlineLevel="1">
      <c r="A75" s="13"/>
      <c r="B75" s="15" t="s">
        <v>96</v>
      </c>
      <c r="C75" s="30" t="s">
        <v>94</v>
      </c>
      <c r="D75" s="25" t="s">
        <v>97</v>
      </c>
      <c r="E75" s="19">
        <v>41600</v>
      </c>
      <c r="F75" s="48">
        <f t="shared" si="1"/>
        <v>41.6</v>
      </c>
      <c r="G75" s="32"/>
      <c r="H75" s="32"/>
    </row>
    <row r="76" spans="1:8" ht="105" customHeight="1" outlineLevel="1">
      <c r="A76" s="13"/>
      <c r="B76" s="17" t="s">
        <v>98</v>
      </c>
      <c r="C76" s="28" t="s">
        <v>94</v>
      </c>
      <c r="D76" s="23" t="s">
        <v>99</v>
      </c>
      <c r="E76" s="19">
        <v>212850</v>
      </c>
      <c r="F76" s="48">
        <f t="shared" si="1"/>
        <v>212.85</v>
      </c>
      <c r="G76" s="32"/>
      <c r="H76" s="32"/>
    </row>
    <row r="77" spans="1:8" ht="120.75" customHeight="1" outlineLevel="1">
      <c r="A77" s="13"/>
      <c r="B77" s="17" t="s">
        <v>100</v>
      </c>
      <c r="C77" s="30" t="s">
        <v>94</v>
      </c>
      <c r="D77" s="25" t="s">
        <v>101</v>
      </c>
      <c r="E77" s="19">
        <v>180150</v>
      </c>
      <c r="F77" s="48">
        <f t="shared" si="1"/>
        <v>180.15</v>
      </c>
      <c r="G77" s="32"/>
      <c r="H77" s="32"/>
    </row>
    <row r="78" spans="1:8" ht="140.25" customHeight="1" outlineLevel="1">
      <c r="A78" s="13"/>
      <c r="B78" s="17" t="s">
        <v>102</v>
      </c>
      <c r="C78" s="28" t="s">
        <v>94</v>
      </c>
      <c r="D78" s="23" t="s">
        <v>103</v>
      </c>
      <c r="E78" s="19">
        <v>16200</v>
      </c>
      <c r="F78" s="48">
        <f t="shared" si="1"/>
        <v>16.2</v>
      </c>
      <c r="G78" s="32"/>
      <c r="H78" s="32"/>
    </row>
    <row r="79" spans="1:8" ht="145.5" customHeight="1" outlineLevel="1">
      <c r="A79" s="13"/>
      <c r="B79" s="17" t="s">
        <v>104</v>
      </c>
      <c r="C79" s="30" t="s">
        <v>94</v>
      </c>
      <c r="D79" s="25" t="s">
        <v>105</v>
      </c>
      <c r="E79" s="19">
        <v>2000</v>
      </c>
      <c r="F79" s="48">
        <f t="shared" si="1"/>
        <v>2</v>
      </c>
      <c r="G79" s="32"/>
      <c r="H79" s="32"/>
    </row>
    <row r="80" spans="1:8" ht="89.25" customHeight="1" outlineLevel="1">
      <c r="A80" s="13"/>
      <c r="B80" s="17" t="s">
        <v>106</v>
      </c>
      <c r="C80" s="28" t="s">
        <v>94</v>
      </c>
      <c r="D80" s="23" t="s">
        <v>107</v>
      </c>
      <c r="E80" s="19">
        <v>302892.18</v>
      </c>
      <c r="F80" s="48">
        <f t="shared" si="1"/>
        <v>302.89218</v>
      </c>
      <c r="G80" s="32"/>
      <c r="H80" s="32"/>
    </row>
    <row r="81" spans="1:8" ht="106.5" customHeight="1" outlineLevel="1">
      <c r="A81" s="13"/>
      <c r="B81" s="17" t="s">
        <v>108</v>
      </c>
      <c r="C81" s="30" t="s">
        <v>94</v>
      </c>
      <c r="D81" s="25" t="s">
        <v>109</v>
      </c>
      <c r="E81" s="19">
        <v>21506.799999999999</v>
      </c>
      <c r="F81" s="48">
        <f t="shared" si="1"/>
        <v>21.506799999999998</v>
      </c>
      <c r="G81" s="32"/>
      <c r="H81" s="32"/>
    </row>
    <row r="82" spans="1:8" ht="96.75" customHeight="1" outlineLevel="1">
      <c r="A82" s="13"/>
      <c r="B82" s="17" t="s">
        <v>110</v>
      </c>
      <c r="C82" s="28" t="s">
        <v>94</v>
      </c>
      <c r="D82" s="23" t="s">
        <v>111</v>
      </c>
      <c r="E82" s="19">
        <v>4999.4399999999996</v>
      </c>
      <c r="F82" s="48">
        <f t="shared" si="1"/>
        <v>4.9994399999999999</v>
      </c>
      <c r="G82" s="32"/>
      <c r="H82" s="32"/>
    </row>
    <row r="83" spans="1:8" ht="96" customHeight="1" outlineLevel="1">
      <c r="A83" s="13"/>
      <c r="B83" s="17" t="s">
        <v>112</v>
      </c>
      <c r="C83" s="30" t="s">
        <v>94</v>
      </c>
      <c r="D83" s="25" t="s">
        <v>113</v>
      </c>
      <c r="E83" s="19">
        <v>458880.42</v>
      </c>
      <c r="F83" s="48">
        <f t="shared" si="1"/>
        <v>458.88041999999996</v>
      </c>
      <c r="G83" s="32"/>
      <c r="H83" s="32"/>
    </row>
    <row r="84" spans="1:8" ht="82.5" customHeight="1" outlineLevel="1">
      <c r="A84" s="13"/>
      <c r="B84" s="17" t="s">
        <v>26</v>
      </c>
      <c r="C84" s="28" t="s">
        <v>94</v>
      </c>
      <c r="D84" s="23" t="s">
        <v>28</v>
      </c>
      <c r="E84" s="19">
        <v>419120.63</v>
      </c>
      <c r="F84" s="48">
        <f t="shared" ref="F84:F121" si="2">E84/1000</f>
        <v>419.12063000000001</v>
      </c>
      <c r="G84" s="32"/>
      <c r="H84" s="32"/>
    </row>
    <row r="85" spans="1:8" ht="46.5" customHeight="1">
      <c r="A85" s="12" t="s">
        <v>238</v>
      </c>
      <c r="B85" s="14"/>
      <c r="C85" s="29" t="s">
        <v>240</v>
      </c>
      <c r="D85" s="24"/>
      <c r="E85" s="18">
        <v>828267.75</v>
      </c>
      <c r="F85" s="47">
        <f>SUM(F86:F87)</f>
        <v>1058.26775</v>
      </c>
      <c r="G85" s="32"/>
      <c r="H85" s="32"/>
    </row>
    <row r="86" spans="1:8" ht="54" customHeight="1" outlineLevel="1">
      <c r="A86" s="13"/>
      <c r="B86" s="15" t="s">
        <v>239</v>
      </c>
      <c r="C86" s="28" t="s">
        <v>240</v>
      </c>
      <c r="D86" s="23" t="s">
        <v>241</v>
      </c>
      <c r="E86" s="19">
        <v>828267.75</v>
      </c>
      <c r="F86" s="48">
        <f t="shared" si="2"/>
        <v>828.26774999999998</v>
      </c>
      <c r="G86" s="32"/>
      <c r="H86" s="32"/>
    </row>
    <row r="87" spans="1:8" ht="69" customHeight="1" outlineLevel="1">
      <c r="A87" s="13"/>
      <c r="B87" s="15" t="s">
        <v>242</v>
      </c>
      <c r="C87" s="30" t="s">
        <v>240</v>
      </c>
      <c r="D87" s="25" t="s">
        <v>243</v>
      </c>
      <c r="E87" s="19">
        <v>230000</v>
      </c>
      <c r="F87" s="48">
        <f t="shared" si="2"/>
        <v>230</v>
      </c>
      <c r="G87" s="32"/>
      <c r="H87" s="32"/>
    </row>
    <row r="88" spans="1:8" ht="32.25" customHeight="1">
      <c r="A88" s="12" t="s">
        <v>252</v>
      </c>
      <c r="B88" s="16"/>
      <c r="C88" s="45" t="s">
        <v>253</v>
      </c>
      <c r="D88" s="37"/>
      <c r="E88" s="18">
        <v>29006.55</v>
      </c>
      <c r="F88" s="47">
        <f>F89</f>
        <v>29.006550000000001</v>
      </c>
      <c r="G88" s="32"/>
      <c r="H88" s="32"/>
    </row>
    <row r="89" spans="1:8" ht="105.75" customHeight="1" outlineLevel="1">
      <c r="A89" s="13"/>
      <c r="B89" s="17" t="s">
        <v>108</v>
      </c>
      <c r="C89" s="30" t="s">
        <v>253</v>
      </c>
      <c r="D89" s="25" t="s">
        <v>109</v>
      </c>
      <c r="E89" s="19">
        <v>29006.55</v>
      </c>
      <c r="F89" s="48">
        <f t="shared" si="2"/>
        <v>29.006550000000001</v>
      </c>
      <c r="G89" s="32"/>
      <c r="H89" s="32"/>
    </row>
    <row r="90" spans="1:8" ht="25.5">
      <c r="A90" s="12" t="s">
        <v>25</v>
      </c>
      <c r="B90" s="16"/>
      <c r="C90" s="38" t="s">
        <v>27</v>
      </c>
      <c r="D90" s="39"/>
      <c r="E90" s="18">
        <v>40000</v>
      </c>
      <c r="F90" s="47">
        <f>F91</f>
        <v>40</v>
      </c>
      <c r="G90" s="32"/>
      <c r="H90" s="32"/>
    </row>
    <row r="91" spans="1:8" ht="77.25" customHeight="1" outlineLevel="1">
      <c r="A91" s="13"/>
      <c r="B91" s="17" t="s">
        <v>26</v>
      </c>
      <c r="C91" s="30" t="s">
        <v>27</v>
      </c>
      <c r="D91" s="25" t="s">
        <v>28</v>
      </c>
      <c r="E91" s="19">
        <v>40000</v>
      </c>
      <c r="F91" s="48">
        <f t="shared" si="2"/>
        <v>40</v>
      </c>
      <c r="G91" s="32"/>
      <c r="H91" s="32"/>
    </row>
    <row r="92" spans="1:8" ht="25.5">
      <c r="A92" s="12" t="s">
        <v>1</v>
      </c>
      <c r="B92" s="14"/>
      <c r="C92" s="38" t="s">
        <v>3</v>
      </c>
      <c r="D92" s="39"/>
      <c r="E92" s="18">
        <v>5000</v>
      </c>
      <c r="F92" s="47">
        <f>SUM(F93:F103)</f>
        <v>15600.460940000001</v>
      </c>
      <c r="G92" s="32"/>
      <c r="H92" s="32"/>
    </row>
    <row r="93" spans="1:8" ht="68.25" customHeight="1" outlineLevel="1">
      <c r="A93" s="13"/>
      <c r="B93" s="15" t="s">
        <v>2</v>
      </c>
      <c r="C93" s="30" t="s">
        <v>3</v>
      </c>
      <c r="D93" s="25" t="s">
        <v>4</v>
      </c>
      <c r="E93" s="19">
        <v>5000</v>
      </c>
      <c r="F93" s="48">
        <f t="shared" si="2"/>
        <v>5</v>
      </c>
      <c r="G93" s="32"/>
      <c r="H93" s="32"/>
    </row>
    <row r="94" spans="1:8" ht="62.25" customHeight="1" outlineLevel="1">
      <c r="A94" s="13"/>
      <c r="B94" s="15" t="s">
        <v>5</v>
      </c>
      <c r="C94" s="28" t="s">
        <v>3</v>
      </c>
      <c r="D94" s="23" t="s">
        <v>6</v>
      </c>
      <c r="E94" s="19">
        <v>73920</v>
      </c>
      <c r="F94" s="48">
        <f t="shared" si="2"/>
        <v>73.92</v>
      </c>
      <c r="G94" s="32"/>
      <c r="H94" s="32"/>
    </row>
    <row r="95" spans="1:8" ht="30.75" customHeight="1" outlineLevel="1">
      <c r="A95" s="13"/>
      <c r="B95" s="15" t="s">
        <v>7</v>
      </c>
      <c r="C95" s="30" t="s">
        <v>3</v>
      </c>
      <c r="D95" s="25" t="s">
        <v>8</v>
      </c>
      <c r="E95" s="19">
        <v>50</v>
      </c>
      <c r="F95" s="48">
        <f t="shared" si="2"/>
        <v>0.05</v>
      </c>
      <c r="G95" s="32"/>
      <c r="H95" s="32"/>
    </row>
    <row r="96" spans="1:8" ht="33.75" customHeight="1" outlineLevel="1">
      <c r="A96" s="13"/>
      <c r="B96" s="15" t="s">
        <v>9</v>
      </c>
      <c r="C96" s="28" t="s">
        <v>3</v>
      </c>
      <c r="D96" s="23" t="s">
        <v>10</v>
      </c>
      <c r="E96" s="19">
        <v>4550000</v>
      </c>
      <c r="F96" s="48">
        <f t="shared" si="2"/>
        <v>4550</v>
      </c>
      <c r="G96" s="32"/>
      <c r="H96" s="32"/>
    </row>
    <row r="97" spans="1:8" ht="40.5" customHeight="1" outlineLevel="1">
      <c r="A97" s="13"/>
      <c r="B97" s="15" t="s">
        <v>11</v>
      </c>
      <c r="C97" s="30" t="s">
        <v>3</v>
      </c>
      <c r="D97" s="25" t="s">
        <v>12</v>
      </c>
      <c r="E97" s="19">
        <v>269124.75</v>
      </c>
      <c r="F97" s="48">
        <f t="shared" si="2"/>
        <v>269.12475000000001</v>
      </c>
      <c r="G97" s="32"/>
      <c r="H97" s="32"/>
    </row>
    <row r="98" spans="1:8" ht="18" customHeight="1" outlineLevel="1">
      <c r="A98" s="13"/>
      <c r="B98" s="15" t="s">
        <v>13</v>
      </c>
      <c r="C98" s="28" t="s">
        <v>3</v>
      </c>
      <c r="D98" s="23" t="s">
        <v>14</v>
      </c>
      <c r="E98" s="19">
        <v>2409971.6</v>
      </c>
      <c r="F98" s="48">
        <f t="shared" si="2"/>
        <v>2409.9716000000003</v>
      </c>
      <c r="G98" s="32"/>
      <c r="H98" s="32"/>
    </row>
    <row r="99" spans="1:8" ht="40.5" customHeight="1" outlineLevel="1">
      <c r="A99" s="13"/>
      <c r="B99" s="15" t="s">
        <v>15</v>
      </c>
      <c r="C99" s="30" t="s">
        <v>3</v>
      </c>
      <c r="D99" s="25" t="s">
        <v>16</v>
      </c>
      <c r="E99" s="19">
        <v>1043246.64</v>
      </c>
      <c r="F99" s="48">
        <f t="shared" si="2"/>
        <v>1043.2466400000001</v>
      </c>
      <c r="G99" s="32"/>
      <c r="H99" s="32"/>
    </row>
    <row r="100" spans="1:8" ht="36.75" customHeight="1" outlineLevel="1">
      <c r="A100" s="13"/>
      <c r="B100" s="15" t="s">
        <v>17</v>
      </c>
      <c r="C100" s="28" t="s">
        <v>3</v>
      </c>
      <c r="D100" s="23" t="s">
        <v>18</v>
      </c>
      <c r="E100" s="19">
        <v>1934137.95</v>
      </c>
      <c r="F100" s="48">
        <f t="shared" si="2"/>
        <v>1934.13795</v>
      </c>
      <c r="G100" s="32"/>
      <c r="H100" s="32"/>
    </row>
    <row r="101" spans="1:8" ht="63.75" customHeight="1" outlineLevel="1">
      <c r="A101" s="13"/>
      <c r="B101" s="15" t="s">
        <v>19</v>
      </c>
      <c r="C101" s="30" t="s">
        <v>3</v>
      </c>
      <c r="D101" s="25" t="s">
        <v>20</v>
      </c>
      <c r="E101" s="19">
        <v>3300</v>
      </c>
      <c r="F101" s="48">
        <f t="shared" si="2"/>
        <v>3.3</v>
      </c>
      <c r="G101" s="32"/>
      <c r="H101" s="32"/>
    </row>
    <row r="102" spans="1:8" ht="40.5" customHeight="1" outlineLevel="1">
      <c r="A102" s="13"/>
      <c r="B102" s="15" t="s">
        <v>21</v>
      </c>
      <c r="C102" s="28" t="s">
        <v>3</v>
      </c>
      <c r="D102" s="23" t="s">
        <v>22</v>
      </c>
      <c r="E102" s="19">
        <v>3124800</v>
      </c>
      <c r="F102" s="48">
        <f t="shared" si="2"/>
        <v>3124.8</v>
      </c>
      <c r="G102" s="32"/>
      <c r="H102" s="32"/>
    </row>
    <row r="103" spans="1:8" ht="41.25" customHeight="1" outlineLevel="1">
      <c r="A103" s="13"/>
      <c r="B103" s="15" t="s">
        <v>23</v>
      </c>
      <c r="C103" s="30" t="s">
        <v>3</v>
      </c>
      <c r="D103" s="25" t="s">
        <v>24</v>
      </c>
      <c r="E103" s="19">
        <v>2186910</v>
      </c>
      <c r="F103" s="48">
        <f t="shared" si="2"/>
        <v>2186.91</v>
      </c>
      <c r="G103" s="32"/>
      <c r="H103" s="32"/>
    </row>
    <row r="104" spans="1:8" ht="25.5">
      <c r="A104" s="12" t="s">
        <v>0</v>
      </c>
      <c r="B104" s="14"/>
      <c r="C104" s="38" t="s">
        <v>273</v>
      </c>
      <c r="D104" s="39"/>
      <c r="E104" s="18">
        <v>-42780.639999999999</v>
      </c>
      <c r="F104" s="47">
        <f>SUM(F105:F112)</f>
        <v>315462.65419999999</v>
      </c>
      <c r="G104" s="32"/>
      <c r="H104" s="32"/>
    </row>
    <row r="105" spans="1:8" ht="51" customHeight="1" outlineLevel="1">
      <c r="A105" s="13"/>
      <c r="B105" s="15" t="s">
        <v>272</v>
      </c>
      <c r="C105" s="30" t="s">
        <v>273</v>
      </c>
      <c r="D105" s="25" t="s">
        <v>274</v>
      </c>
      <c r="E105" s="19">
        <v>-42780.639999999999</v>
      </c>
      <c r="F105" s="48">
        <f t="shared" si="2"/>
        <v>-42.780639999999998</v>
      </c>
      <c r="G105" s="32"/>
      <c r="H105" s="32"/>
    </row>
    <row r="106" spans="1:8" ht="30" customHeight="1" outlineLevel="1">
      <c r="A106" s="13"/>
      <c r="B106" s="15" t="s">
        <v>275</v>
      </c>
      <c r="C106" s="28" t="s">
        <v>273</v>
      </c>
      <c r="D106" s="23" t="s">
        <v>276</v>
      </c>
      <c r="E106" s="19">
        <v>72775000</v>
      </c>
      <c r="F106" s="48">
        <f t="shared" si="2"/>
        <v>72775</v>
      </c>
      <c r="G106" s="32"/>
      <c r="H106" s="32"/>
    </row>
    <row r="107" spans="1:8" ht="28.5" customHeight="1" outlineLevel="1">
      <c r="A107" s="13"/>
      <c r="B107" s="15" t="s">
        <v>277</v>
      </c>
      <c r="C107" s="30" t="s">
        <v>273</v>
      </c>
      <c r="D107" s="25" t="s">
        <v>278</v>
      </c>
      <c r="E107" s="19">
        <v>27237600</v>
      </c>
      <c r="F107" s="48">
        <f t="shared" si="2"/>
        <v>27237.599999999999</v>
      </c>
      <c r="G107" s="32"/>
      <c r="H107" s="32"/>
    </row>
    <row r="108" spans="1:8" ht="59.25" customHeight="1" outlineLevel="1">
      <c r="A108" s="13"/>
      <c r="B108" s="15" t="s">
        <v>279</v>
      </c>
      <c r="C108" s="28" t="s">
        <v>273</v>
      </c>
      <c r="D108" s="23" t="s">
        <v>280</v>
      </c>
      <c r="E108" s="19">
        <v>42780.639999999999</v>
      </c>
      <c r="F108" s="48">
        <f t="shared" si="2"/>
        <v>42.780639999999998</v>
      </c>
      <c r="G108" s="32"/>
      <c r="H108" s="32"/>
    </row>
    <row r="109" spans="1:8" ht="27" customHeight="1" outlineLevel="1">
      <c r="A109" s="13"/>
      <c r="B109" s="15" t="s">
        <v>7</v>
      </c>
      <c r="C109" s="30" t="s">
        <v>273</v>
      </c>
      <c r="D109" s="25" t="s">
        <v>8</v>
      </c>
      <c r="E109" s="19">
        <v>7940.04</v>
      </c>
      <c r="F109" s="48">
        <f t="shared" si="2"/>
        <v>7.9400399999999998</v>
      </c>
      <c r="G109" s="32"/>
      <c r="H109" s="32"/>
    </row>
    <row r="110" spans="1:8" ht="15.75" customHeight="1" outlineLevel="1">
      <c r="A110" s="13"/>
      <c r="B110" s="15" t="s">
        <v>13</v>
      </c>
      <c r="C110" s="28" t="s">
        <v>273</v>
      </c>
      <c r="D110" s="23" t="s">
        <v>14</v>
      </c>
      <c r="E110" s="19">
        <v>192668800</v>
      </c>
      <c r="F110" s="48">
        <f t="shared" si="2"/>
        <v>192668.79999999999</v>
      </c>
      <c r="G110" s="32"/>
      <c r="H110" s="32"/>
    </row>
    <row r="111" spans="1:8" ht="39" customHeight="1" outlineLevel="1">
      <c r="A111" s="13"/>
      <c r="B111" s="15" t="s">
        <v>15</v>
      </c>
      <c r="C111" s="30" t="s">
        <v>273</v>
      </c>
      <c r="D111" s="25" t="s">
        <v>16</v>
      </c>
      <c r="E111" s="19">
        <v>20702000</v>
      </c>
      <c r="F111" s="48">
        <f t="shared" si="2"/>
        <v>20702</v>
      </c>
      <c r="G111" s="32"/>
      <c r="H111" s="32"/>
    </row>
    <row r="112" spans="1:8" ht="39" customHeight="1" outlineLevel="1">
      <c r="A112" s="13"/>
      <c r="B112" s="15" t="s">
        <v>281</v>
      </c>
      <c r="C112" s="28" t="s">
        <v>273</v>
      </c>
      <c r="D112" s="23" t="s">
        <v>282</v>
      </c>
      <c r="E112" s="19">
        <v>2071314.16</v>
      </c>
      <c r="F112" s="48">
        <f t="shared" si="2"/>
        <v>2071.3141599999999</v>
      </c>
      <c r="G112" s="32"/>
      <c r="H112" s="32"/>
    </row>
    <row r="113" spans="1:8" ht="51">
      <c r="A113" s="12" t="s">
        <v>29</v>
      </c>
      <c r="B113" s="14"/>
      <c r="C113" s="29" t="s">
        <v>30</v>
      </c>
      <c r="D113" s="24"/>
      <c r="E113" s="18">
        <v>35886.93</v>
      </c>
      <c r="F113" s="47">
        <f>SUM(F114:F117)</f>
        <v>2438.56693</v>
      </c>
      <c r="G113" s="32"/>
      <c r="H113" s="32"/>
    </row>
    <row r="114" spans="1:8" ht="15.75" customHeight="1" outlineLevel="1">
      <c r="A114" s="13"/>
      <c r="B114" s="15" t="s">
        <v>7</v>
      </c>
      <c r="C114" s="28" t="s">
        <v>30</v>
      </c>
      <c r="D114" s="23" t="s">
        <v>8</v>
      </c>
      <c r="E114" s="19">
        <v>35886.93</v>
      </c>
      <c r="F114" s="48">
        <f t="shared" si="2"/>
        <v>35.88693</v>
      </c>
      <c r="G114" s="32"/>
      <c r="H114" s="32"/>
    </row>
    <row r="115" spans="1:8" ht="15.75" customHeight="1" outlineLevel="1">
      <c r="A115" s="13"/>
      <c r="B115" s="15" t="s">
        <v>13</v>
      </c>
      <c r="C115" s="30" t="s">
        <v>30</v>
      </c>
      <c r="D115" s="25" t="s">
        <v>14</v>
      </c>
      <c r="E115" s="19">
        <v>161400</v>
      </c>
      <c r="F115" s="48">
        <f t="shared" si="2"/>
        <v>161.4</v>
      </c>
      <c r="G115" s="32"/>
      <c r="H115" s="32"/>
    </row>
    <row r="116" spans="1:8" ht="51.75" customHeight="1" outlineLevel="1">
      <c r="A116" s="13"/>
      <c r="B116" s="15" t="s">
        <v>31</v>
      </c>
      <c r="C116" s="28" t="s">
        <v>30</v>
      </c>
      <c r="D116" s="23" t="s">
        <v>32</v>
      </c>
      <c r="E116" s="19">
        <v>1730200</v>
      </c>
      <c r="F116" s="48">
        <f t="shared" si="2"/>
        <v>1730.2</v>
      </c>
      <c r="G116" s="32"/>
      <c r="H116" s="32"/>
    </row>
    <row r="117" spans="1:8" ht="30" customHeight="1" outlineLevel="1">
      <c r="A117" s="13"/>
      <c r="B117" s="15" t="s">
        <v>33</v>
      </c>
      <c r="C117" s="30" t="s">
        <v>30</v>
      </c>
      <c r="D117" s="25" t="s">
        <v>34</v>
      </c>
      <c r="E117" s="19">
        <v>511080</v>
      </c>
      <c r="F117" s="48">
        <f t="shared" si="2"/>
        <v>511.08</v>
      </c>
      <c r="G117" s="32"/>
      <c r="H117" s="32"/>
    </row>
    <row r="118" spans="1:8" ht="38.25">
      <c r="A118" s="12" t="s">
        <v>118</v>
      </c>
      <c r="B118" s="14"/>
      <c r="C118" s="38" t="s">
        <v>120</v>
      </c>
      <c r="D118" s="39"/>
      <c r="E118" s="18">
        <v>-52521.26</v>
      </c>
      <c r="F118" s="47">
        <f>SUM(F119:F127)</f>
        <v>326796.97006999998</v>
      </c>
      <c r="G118" s="32"/>
      <c r="H118" s="32"/>
    </row>
    <row r="119" spans="1:8" ht="50.25" customHeight="1" outlineLevel="1">
      <c r="A119" s="13"/>
      <c r="B119" s="15" t="s">
        <v>119</v>
      </c>
      <c r="C119" s="30" t="s">
        <v>120</v>
      </c>
      <c r="D119" s="25" t="s">
        <v>121</v>
      </c>
      <c r="E119" s="19">
        <v>-52521.26</v>
      </c>
      <c r="F119" s="48">
        <f t="shared" si="2"/>
        <v>-52.521260000000005</v>
      </c>
      <c r="G119" s="32"/>
      <c r="H119" s="32"/>
    </row>
    <row r="120" spans="1:8" ht="45" customHeight="1" outlineLevel="1">
      <c r="A120" s="13"/>
      <c r="B120" s="15" t="s">
        <v>122</v>
      </c>
      <c r="C120" s="28" t="s">
        <v>120</v>
      </c>
      <c r="D120" s="23" t="s">
        <v>123</v>
      </c>
      <c r="E120" s="19">
        <v>188373.72</v>
      </c>
      <c r="F120" s="48">
        <f t="shared" si="2"/>
        <v>188.37371999999999</v>
      </c>
      <c r="G120" s="32"/>
      <c r="H120" s="32"/>
    </row>
    <row r="121" spans="1:8" ht="54.75" customHeight="1" outlineLevel="1">
      <c r="A121" s="13"/>
      <c r="B121" s="15" t="s">
        <v>5</v>
      </c>
      <c r="C121" s="30" t="s">
        <v>120</v>
      </c>
      <c r="D121" s="25" t="s">
        <v>6</v>
      </c>
      <c r="E121" s="19">
        <v>1358851.6</v>
      </c>
      <c r="F121" s="48">
        <f t="shared" si="2"/>
        <v>1358.8516000000002</v>
      </c>
      <c r="G121" s="32"/>
      <c r="H121" s="32"/>
    </row>
    <row r="122" spans="1:8" outlineLevel="1">
      <c r="A122" s="13"/>
      <c r="B122" s="15" t="s">
        <v>7</v>
      </c>
      <c r="C122" s="28" t="s">
        <v>120</v>
      </c>
      <c r="D122" s="23" t="s">
        <v>8</v>
      </c>
      <c r="E122" s="19">
        <v>34216.629999999997</v>
      </c>
      <c r="F122" s="48">
        <f t="shared" ref="F122:F155" si="3">E122/1000</f>
        <v>34.216629999999995</v>
      </c>
      <c r="G122" s="32"/>
      <c r="H122" s="32"/>
    </row>
    <row r="123" spans="1:8" ht="32.25" customHeight="1" outlineLevel="1">
      <c r="A123" s="13"/>
      <c r="B123" s="15" t="s">
        <v>124</v>
      </c>
      <c r="C123" s="30" t="s">
        <v>120</v>
      </c>
      <c r="D123" s="25" t="s">
        <v>125</v>
      </c>
      <c r="E123" s="19">
        <v>331676.65000000002</v>
      </c>
      <c r="F123" s="48">
        <f t="shared" si="3"/>
        <v>331.67665</v>
      </c>
      <c r="G123" s="32"/>
      <c r="H123" s="32"/>
    </row>
    <row r="124" spans="1:8" outlineLevel="1">
      <c r="A124" s="13"/>
      <c r="B124" s="15" t="s">
        <v>13</v>
      </c>
      <c r="C124" s="28" t="s">
        <v>120</v>
      </c>
      <c r="D124" s="23" t="s">
        <v>14</v>
      </c>
      <c r="E124" s="19">
        <v>11063663.119999999</v>
      </c>
      <c r="F124" s="48">
        <f t="shared" si="3"/>
        <v>11063.663119999999</v>
      </c>
      <c r="G124" s="32"/>
      <c r="H124" s="32"/>
    </row>
    <row r="125" spans="1:8" ht="42.75" customHeight="1" outlineLevel="1">
      <c r="A125" s="13"/>
      <c r="B125" s="15" t="s">
        <v>15</v>
      </c>
      <c r="C125" s="30" t="s">
        <v>120</v>
      </c>
      <c r="D125" s="25" t="s">
        <v>16</v>
      </c>
      <c r="E125" s="19">
        <v>308436964.19999999</v>
      </c>
      <c r="F125" s="48">
        <f t="shared" si="3"/>
        <v>308436.96419999999</v>
      </c>
      <c r="G125" s="32"/>
      <c r="H125" s="32"/>
    </row>
    <row r="126" spans="1:8" ht="75" customHeight="1" outlineLevel="1">
      <c r="A126" s="13"/>
      <c r="B126" s="15" t="s">
        <v>126</v>
      </c>
      <c r="C126" s="28" t="s">
        <v>120</v>
      </c>
      <c r="D126" s="23" t="s">
        <v>127</v>
      </c>
      <c r="E126" s="19">
        <v>4681445.41</v>
      </c>
      <c r="F126" s="48">
        <f t="shared" si="3"/>
        <v>4681.4454100000003</v>
      </c>
      <c r="G126" s="32"/>
      <c r="H126" s="32"/>
    </row>
    <row r="127" spans="1:8" ht="51" customHeight="1" outlineLevel="1">
      <c r="A127" s="13"/>
      <c r="B127" s="15" t="s">
        <v>128</v>
      </c>
      <c r="C127" s="30" t="s">
        <v>120</v>
      </c>
      <c r="D127" s="25" t="s">
        <v>129</v>
      </c>
      <c r="E127" s="19">
        <v>754300</v>
      </c>
      <c r="F127" s="48">
        <f t="shared" si="3"/>
        <v>754.3</v>
      </c>
      <c r="G127" s="32"/>
      <c r="H127" s="32"/>
    </row>
    <row r="128" spans="1:8" ht="38.25">
      <c r="A128" s="12" t="s">
        <v>130</v>
      </c>
      <c r="B128" s="14"/>
      <c r="C128" s="38" t="s">
        <v>131</v>
      </c>
      <c r="D128" s="39"/>
      <c r="E128" s="18">
        <v>-193182.36</v>
      </c>
      <c r="F128" s="47">
        <f>SUM(F129:F141)</f>
        <v>263299.23691999994</v>
      </c>
      <c r="G128" s="32"/>
      <c r="H128" s="32"/>
    </row>
    <row r="129" spans="1:8" ht="52.5" customHeight="1" outlineLevel="1">
      <c r="A129" s="13"/>
      <c r="B129" s="15" t="s">
        <v>119</v>
      </c>
      <c r="C129" s="30" t="s">
        <v>131</v>
      </c>
      <c r="D129" s="25" t="s">
        <v>121</v>
      </c>
      <c r="E129" s="19">
        <v>-193182.36</v>
      </c>
      <c r="F129" s="48">
        <f t="shared" si="3"/>
        <v>-193.18235999999999</v>
      </c>
      <c r="G129" s="32"/>
      <c r="H129" s="32"/>
    </row>
    <row r="130" spans="1:8" outlineLevel="1">
      <c r="A130" s="13"/>
      <c r="B130" s="15" t="s">
        <v>7</v>
      </c>
      <c r="C130" s="28" t="s">
        <v>131</v>
      </c>
      <c r="D130" s="23" t="s">
        <v>8</v>
      </c>
      <c r="E130" s="19">
        <v>193182.36</v>
      </c>
      <c r="F130" s="48">
        <f t="shared" si="3"/>
        <v>193.18235999999999</v>
      </c>
      <c r="G130" s="32"/>
      <c r="H130" s="32"/>
    </row>
    <row r="131" spans="1:8" ht="30.75" customHeight="1" outlineLevel="1">
      <c r="A131" s="13"/>
      <c r="B131" s="15" t="s">
        <v>132</v>
      </c>
      <c r="C131" s="30" t="s">
        <v>131</v>
      </c>
      <c r="D131" s="25" t="s">
        <v>133</v>
      </c>
      <c r="E131" s="19">
        <v>382.33</v>
      </c>
      <c r="F131" s="48">
        <f t="shared" si="3"/>
        <v>0.38233</v>
      </c>
      <c r="G131" s="32"/>
      <c r="H131" s="32"/>
    </row>
    <row r="132" spans="1:8" ht="20.25" customHeight="1" outlineLevel="1">
      <c r="A132" s="13"/>
      <c r="B132" s="15" t="s">
        <v>13</v>
      </c>
      <c r="C132" s="28" t="s">
        <v>131</v>
      </c>
      <c r="D132" s="23" t="s">
        <v>14</v>
      </c>
      <c r="E132" s="19">
        <v>6573400</v>
      </c>
      <c r="F132" s="48">
        <f t="shared" si="3"/>
        <v>6573.4</v>
      </c>
      <c r="G132" s="32"/>
      <c r="H132" s="32"/>
    </row>
    <row r="133" spans="1:8" ht="88.5" customHeight="1" outlineLevel="1">
      <c r="A133" s="13"/>
      <c r="B133" s="17" t="s">
        <v>134</v>
      </c>
      <c r="C133" s="30" t="s">
        <v>131</v>
      </c>
      <c r="D133" s="25" t="s">
        <v>135</v>
      </c>
      <c r="E133" s="19">
        <v>23178060.399999999</v>
      </c>
      <c r="F133" s="48">
        <f t="shared" si="3"/>
        <v>23178.060399999998</v>
      </c>
      <c r="G133" s="32"/>
      <c r="H133" s="32"/>
    </row>
    <row r="134" spans="1:8" ht="60.75" customHeight="1" outlineLevel="1">
      <c r="A134" s="13"/>
      <c r="B134" s="15" t="s">
        <v>136</v>
      </c>
      <c r="C134" s="28" t="s">
        <v>131</v>
      </c>
      <c r="D134" s="23" t="s">
        <v>137</v>
      </c>
      <c r="E134" s="19">
        <v>932.93</v>
      </c>
      <c r="F134" s="48">
        <f t="shared" si="3"/>
        <v>0.93292999999999993</v>
      </c>
      <c r="G134" s="32"/>
      <c r="H134" s="32"/>
    </row>
    <row r="135" spans="1:8" ht="38.25" customHeight="1" outlineLevel="1">
      <c r="A135" s="13"/>
      <c r="B135" s="15" t="s">
        <v>15</v>
      </c>
      <c r="C135" s="30" t="s">
        <v>131</v>
      </c>
      <c r="D135" s="25" t="s">
        <v>16</v>
      </c>
      <c r="E135" s="19">
        <v>165251631.78</v>
      </c>
      <c r="F135" s="48">
        <f t="shared" si="3"/>
        <v>165251.63178</v>
      </c>
      <c r="G135" s="32"/>
      <c r="H135" s="32"/>
    </row>
    <row r="136" spans="1:8" ht="60.75" customHeight="1" outlineLevel="1">
      <c r="A136" s="13"/>
      <c r="B136" s="15" t="s">
        <v>138</v>
      </c>
      <c r="C136" s="28" t="s">
        <v>131</v>
      </c>
      <c r="D136" s="23" t="s">
        <v>139</v>
      </c>
      <c r="E136" s="19">
        <v>1001314.96</v>
      </c>
      <c r="F136" s="48">
        <f t="shared" si="3"/>
        <v>1001.3149599999999</v>
      </c>
      <c r="G136" s="32"/>
      <c r="H136" s="32"/>
    </row>
    <row r="137" spans="1:8" ht="38.25" customHeight="1" outlineLevel="1">
      <c r="A137" s="13"/>
      <c r="B137" s="15" t="s">
        <v>140</v>
      </c>
      <c r="C137" s="30" t="s">
        <v>131</v>
      </c>
      <c r="D137" s="25" t="s">
        <v>141</v>
      </c>
      <c r="E137" s="19">
        <v>12553134.279999999</v>
      </c>
      <c r="F137" s="48">
        <f t="shared" si="3"/>
        <v>12553.13428</v>
      </c>
      <c r="G137" s="32"/>
      <c r="H137" s="32"/>
    </row>
    <row r="138" spans="1:8" ht="69.75" customHeight="1" outlineLevel="1">
      <c r="A138" s="13"/>
      <c r="B138" s="15" t="s">
        <v>142</v>
      </c>
      <c r="C138" s="28" t="s">
        <v>131</v>
      </c>
      <c r="D138" s="23" t="s">
        <v>143</v>
      </c>
      <c r="E138" s="19">
        <v>2756768.59</v>
      </c>
      <c r="F138" s="48">
        <f t="shared" si="3"/>
        <v>2756.7685899999997</v>
      </c>
      <c r="G138" s="32"/>
      <c r="H138" s="32"/>
    </row>
    <row r="139" spans="1:8" ht="66.75" customHeight="1" outlineLevel="1">
      <c r="A139" s="13"/>
      <c r="B139" s="15" t="s">
        <v>144</v>
      </c>
      <c r="C139" s="30" t="s">
        <v>131</v>
      </c>
      <c r="D139" s="25" t="s">
        <v>145</v>
      </c>
      <c r="E139" s="19">
        <v>602722.93000000005</v>
      </c>
      <c r="F139" s="48">
        <f t="shared" si="3"/>
        <v>602.72293000000002</v>
      </c>
      <c r="G139" s="32"/>
      <c r="H139" s="32"/>
    </row>
    <row r="140" spans="1:8" ht="37.5" customHeight="1" outlineLevel="1">
      <c r="A140" s="13"/>
      <c r="B140" s="15" t="s">
        <v>146</v>
      </c>
      <c r="C140" s="28" t="s">
        <v>131</v>
      </c>
      <c r="D140" s="23" t="s">
        <v>147</v>
      </c>
      <c r="E140" s="19">
        <v>27329088.719999999</v>
      </c>
      <c r="F140" s="48">
        <f t="shared" si="3"/>
        <v>27329.08872</v>
      </c>
      <c r="G140" s="32"/>
      <c r="H140" s="32"/>
    </row>
    <row r="141" spans="1:8" ht="53.25" customHeight="1" outlineLevel="1">
      <c r="A141" s="13"/>
      <c r="B141" s="15" t="s">
        <v>148</v>
      </c>
      <c r="C141" s="30" t="s">
        <v>131</v>
      </c>
      <c r="D141" s="25" t="s">
        <v>149</v>
      </c>
      <c r="E141" s="19">
        <v>24051800</v>
      </c>
      <c r="F141" s="48">
        <f t="shared" si="3"/>
        <v>24051.8</v>
      </c>
      <c r="G141" s="32"/>
      <c r="H141" s="32"/>
    </row>
    <row r="142" spans="1:8" ht="38.25">
      <c r="A142" s="12" t="s">
        <v>48</v>
      </c>
      <c r="B142" s="14"/>
      <c r="C142" s="38" t="s">
        <v>50</v>
      </c>
      <c r="D142" s="39"/>
      <c r="E142" s="18">
        <v>4689</v>
      </c>
      <c r="F142" s="47">
        <f>SUM(F143:F156)</f>
        <v>45212.934390000002</v>
      </c>
      <c r="G142" s="32"/>
      <c r="H142" s="32"/>
    </row>
    <row r="143" spans="1:8" ht="36.75" customHeight="1" outlineLevel="1">
      <c r="A143" s="13"/>
      <c r="B143" s="15" t="s">
        <v>49</v>
      </c>
      <c r="C143" s="30" t="s">
        <v>50</v>
      </c>
      <c r="D143" s="25" t="s">
        <v>51</v>
      </c>
      <c r="E143" s="19">
        <v>4689</v>
      </c>
      <c r="F143" s="48">
        <f t="shared" si="3"/>
        <v>4.6890000000000001</v>
      </c>
      <c r="G143" s="32"/>
      <c r="H143" s="32"/>
    </row>
    <row r="144" spans="1:8" ht="51" customHeight="1" outlineLevel="1">
      <c r="A144" s="13"/>
      <c r="B144" s="15" t="s">
        <v>52</v>
      </c>
      <c r="C144" s="28" t="s">
        <v>50</v>
      </c>
      <c r="D144" s="23" t="s">
        <v>53</v>
      </c>
      <c r="E144" s="19">
        <v>7740</v>
      </c>
      <c r="F144" s="48">
        <f t="shared" si="3"/>
        <v>7.74</v>
      </c>
      <c r="G144" s="32"/>
      <c r="H144" s="32"/>
    </row>
    <row r="145" spans="1:8" ht="27" customHeight="1" outlineLevel="1">
      <c r="A145" s="13"/>
      <c r="B145" s="15" t="s">
        <v>54</v>
      </c>
      <c r="C145" s="30" t="s">
        <v>50</v>
      </c>
      <c r="D145" s="25" t="s">
        <v>55</v>
      </c>
      <c r="E145" s="19">
        <v>54000</v>
      </c>
      <c r="F145" s="48">
        <f t="shared" si="3"/>
        <v>54</v>
      </c>
      <c r="G145" s="32"/>
      <c r="H145" s="32"/>
    </row>
    <row r="146" spans="1:8" ht="88.5" customHeight="1" outlineLevel="1">
      <c r="A146" s="13"/>
      <c r="B146" s="17" t="s">
        <v>56</v>
      </c>
      <c r="C146" s="28" t="s">
        <v>50</v>
      </c>
      <c r="D146" s="23" t="s">
        <v>57</v>
      </c>
      <c r="E146" s="19">
        <v>215698.61</v>
      </c>
      <c r="F146" s="48">
        <f t="shared" si="3"/>
        <v>215.69860999999997</v>
      </c>
      <c r="G146" s="32"/>
      <c r="H146" s="32"/>
    </row>
    <row r="147" spans="1:8" ht="84" customHeight="1" outlineLevel="1">
      <c r="A147" s="13"/>
      <c r="B147" s="17" t="s">
        <v>58</v>
      </c>
      <c r="C147" s="30" t="s">
        <v>50</v>
      </c>
      <c r="D147" s="25" t="s">
        <v>59</v>
      </c>
      <c r="E147" s="19">
        <v>959882.23</v>
      </c>
      <c r="F147" s="48">
        <f t="shared" si="3"/>
        <v>959.88222999999994</v>
      </c>
      <c r="G147" s="32"/>
      <c r="H147" s="32"/>
    </row>
    <row r="148" spans="1:8" ht="64.5" customHeight="1" outlineLevel="1">
      <c r="A148" s="13"/>
      <c r="B148" s="15" t="s">
        <v>60</v>
      </c>
      <c r="C148" s="28" t="s">
        <v>50</v>
      </c>
      <c r="D148" s="23" t="s">
        <v>61</v>
      </c>
      <c r="E148" s="19">
        <v>530410.43000000005</v>
      </c>
      <c r="F148" s="48">
        <f t="shared" si="3"/>
        <v>530.41043000000002</v>
      </c>
      <c r="G148" s="32"/>
      <c r="H148" s="32"/>
    </row>
    <row r="149" spans="1:8" ht="36.75" customHeight="1" outlineLevel="1">
      <c r="A149" s="13"/>
      <c r="B149" s="15" t="s">
        <v>62</v>
      </c>
      <c r="C149" s="30" t="s">
        <v>50</v>
      </c>
      <c r="D149" s="25" t="s">
        <v>63</v>
      </c>
      <c r="E149" s="19">
        <v>4285122.1100000003</v>
      </c>
      <c r="F149" s="48">
        <f t="shared" si="3"/>
        <v>4285.1221100000002</v>
      </c>
      <c r="G149" s="32"/>
      <c r="H149" s="32"/>
    </row>
    <row r="150" spans="1:8" ht="66" customHeight="1" outlineLevel="1">
      <c r="A150" s="13"/>
      <c r="B150" s="15" t="s">
        <v>64</v>
      </c>
      <c r="C150" s="28" t="s">
        <v>50</v>
      </c>
      <c r="D150" s="23" t="s">
        <v>65</v>
      </c>
      <c r="E150" s="19">
        <v>4116.5200000000004</v>
      </c>
      <c r="F150" s="48">
        <f t="shared" si="3"/>
        <v>4.1165200000000004</v>
      </c>
      <c r="G150" s="32"/>
      <c r="H150" s="32"/>
    </row>
    <row r="151" spans="1:8" ht="24.75" customHeight="1" outlineLevel="1">
      <c r="A151" s="13"/>
      <c r="B151" s="15" t="s">
        <v>7</v>
      </c>
      <c r="C151" s="30" t="s">
        <v>50</v>
      </c>
      <c r="D151" s="25" t="s">
        <v>8</v>
      </c>
      <c r="E151" s="19">
        <v>4609.96</v>
      </c>
      <c r="F151" s="48">
        <f t="shared" si="3"/>
        <v>4.6099600000000001</v>
      </c>
      <c r="G151" s="32"/>
      <c r="H151" s="32"/>
    </row>
    <row r="152" spans="1:8" ht="39" customHeight="1" outlineLevel="1">
      <c r="A152" s="13"/>
      <c r="B152" s="15" t="s">
        <v>11</v>
      </c>
      <c r="C152" s="28" t="s">
        <v>50</v>
      </c>
      <c r="D152" s="23" t="s">
        <v>12</v>
      </c>
      <c r="E152" s="19">
        <v>20900</v>
      </c>
      <c r="F152" s="48">
        <f t="shared" si="3"/>
        <v>20.9</v>
      </c>
      <c r="G152" s="32"/>
      <c r="H152" s="32"/>
    </row>
    <row r="153" spans="1:8" ht="78" customHeight="1" outlineLevel="1">
      <c r="A153" s="13"/>
      <c r="B153" s="15" t="s">
        <v>66</v>
      </c>
      <c r="C153" s="30" t="s">
        <v>50</v>
      </c>
      <c r="D153" s="25" t="s">
        <v>67</v>
      </c>
      <c r="E153" s="19">
        <v>28081.73</v>
      </c>
      <c r="F153" s="48">
        <f t="shared" si="3"/>
        <v>28.08173</v>
      </c>
      <c r="G153" s="32"/>
      <c r="H153" s="32"/>
    </row>
    <row r="154" spans="1:8" ht="64.5" customHeight="1" outlineLevel="1">
      <c r="A154" s="13"/>
      <c r="B154" s="15" t="s">
        <v>68</v>
      </c>
      <c r="C154" s="28" t="s">
        <v>50</v>
      </c>
      <c r="D154" s="23" t="s">
        <v>69</v>
      </c>
      <c r="E154" s="19">
        <v>20480643</v>
      </c>
      <c r="F154" s="48">
        <f t="shared" si="3"/>
        <v>20480.643</v>
      </c>
      <c r="G154" s="32"/>
      <c r="H154" s="32"/>
    </row>
    <row r="155" spans="1:8" ht="81" customHeight="1" outlineLevel="1">
      <c r="A155" s="13"/>
      <c r="B155" s="17" t="s">
        <v>70</v>
      </c>
      <c r="C155" s="30" t="s">
        <v>50</v>
      </c>
      <c r="D155" s="25" t="s">
        <v>71</v>
      </c>
      <c r="E155" s="19">
        <v>4273145.28</v>
      </c>
      <c r="F155" s="48">
        <f t="shared" si="3"/>
        <v>4273.1452800000006</v>
      </c>
      <c r="G155" s="32"/>
      <c r="H155" s="32"/>
    </row>
    <row r="156" spans="1:8" ht="108" customHeight="1" outlineLevel="1">
      <c r="A156" s="13"/>
      <c r="B156" s="17" t="s">
        <v>72</v>
      </c>
      <c r="C156" s="28" t="s">
        <v>50</v>
      </c>
      <c r="D156" s="23" t="s">
        <v>73</v>
      </c>
      <c r="E156" s="19">
        <v>14343895.52</v>
      </c>
      <c r="F156" s="48">
        <f t="shared" ref="F156:F179" si="4">E156/1000</f>
        <v>14343.89552</v>
      </c>
      <c r="G156" s="32"/>
      <c r="H156" s="32"/>
    </row>
    <row r="157" spans="1:8" ht="38.25">
      <c r="A157" s="12" t="s">
        <v>114</v>
      </c>
      <c r="B157" s="14"/>
      <c r="C157" s="29" t="s">
        <v>115</v>
      </c>
      <c r="D157" s="24"/>
      <c r="E157" s="18">
        <v>219826.22</v>
      </c>
      <c r="F157" s="47">
        <f>SUM(F158:F161)</f>
        <v>23076.679669999998</v>
      </c>
      <c r="G157" s="32"/>
      <c r="H157" s="32"/>
    </row>
    <row r="158" spans="1:8" ht="54" customHeight="1" outlineLevel="1">
      <c r="A158" s="13"/>
      <c r="B158" s="15" t="s">
        <v>5</v>
      </c>
      <c r="C158" s="28" t="s">
        <v>115</v>
      </c>
      <c r="D158" s="23" t="s">
        <v>6</v>
      </c>
      <c r="E158" s="19">
        <v>219826.22</v>
      </c>
      <c r="F158" s="48">
        <f t="shared" si="4"/>
        <v>219.82622000000001</v>
      </c>
      <c r="G158" s="32"/>
      <c r="H158" s="32"/>
    </row>
    <row r="159" spans="1:8" ht="27.75" customHeight="1" outlineLevel="1">
      <c r="A159" s="13"/>
      <c r="B159" s="15" t="s">
        <v>9</v>
      </c>
      <c r="C159" s="30" t="s">
        <v>115</v>
      </c>
      <c r="D159" s="25" t="s">
        <v>10</v>
      </c>
      <c r="E159" s="19">
        <v>666900</v>
      </c>
      <c r="F159" s="48">
        <f t="shared" si="4"/>
        <v>666.9</v>
      </c>
      <c r="G159" s="32"/>
      <c r="H159" s="32"/>
    </row>
    <row r="160" spans="1:8" ht="15" customHeight="1" outlineLevel="1">
      <c r="A160" s="13"/>
      <c r="B160" s="15" t="s">
        <v>116</v>
      </c>
      <c r="C160" s="28" t="s">
        <v>115</v>
      </c>
      <c r="D160" s="23" t="s">
        <v>117</v>
      </c>
      <c r="E160" s="19">
        <v>62400</v>
      </c>
      <c r="F160" s="48">
        <f t="shared" si="4"/>
        <v>62.4</v>
      </c>
      <c r="G160" s="32"/>
      <c r="H160" s="32"/>
    </row>
    <row r="161" spans="1:8" ht="15.6" customHeight="1" outlineLevel="1">
      <c r="A161" s="13"/>
      <c r="B161" s="15" t="s">
        <v>13</v>
      </c>
      <c r="C161" s="30" t="s">
        <v>115</v>
      </c>
      <c r="D161" s="25" t="s">
        <v>14</v>
      </c>
      <c r="E161" s="19">
        <v>22127553.449999999</v>
      </c>
      <c r="F161" s="48">
        <f t="shared" si="4"/>
        <v>22127.553449999999</v>
      </c>
      <c r="G161" s="32"/>
      <c r="H161" s="32"/>
    </row>
    <row r="162" spans="1:8" ht="38.25">
      <c r="A162" s="12" t="s">
        <v>74</v>
      </c>
      <c r="B162" s="14"/>
      <c r="C162" s="38" t="s">
        <v>76</v>
      </c>
      <c r="D162" s="39"/>
      <c r="E162" s="18">
        <v>296817.78999999998</v>
      </c>
      <c r="F162" s="47">
        <f>SUM(F163:F169)</f>
        <v>76220.02923</v>
      </c>
      <c r="G162" s="32"/>
      <c r="H162" s="32"/>
    </row>
    <row r="163" spans="1:8" ht="64.5" customHeight="1" outlineLevel="1">
      <c r="A163" s="13"/>
      <c r="B163" s="15" t="s">
        <v>75</v>
      </c>
      <c r="C163" s="30" t="s">
        <v>76</v>
      </c>
      <c r="D163" s="25" t="s">
        <v>77</v>
      </c>
      <c r="E163" s="19">
        <v>296817.78999999998</v>
      </c>
      <c r="F163" s="48">
        <f t="shared" si="4"/>
        <v>296.81779</v>
      </c>
      <c r="G163" s="32"/>
      <c r="H163" s="32"/>
    </row>
    <row r="164" spans="1:8" ht="49.5" customHeight="1" outlineLevel="1">
      <c r="A164" s="13"/>
      <c r="B164" s="15" t="s">
        <v>5</v>
      </c>
      <c r="C164" s="28" t="s">
        <v>76</v>
      </c>
      <c r="D164" s="23" t="s">
        <v>6</v>
      </c>
      <c r="E164" s="19">
        <v>60390.78</v>
      </c>
      <c r="F164" s="48">
        <f t="shared" si="4"/>
        <v>60.390779999999999</v>
      </c>
      <c r="G164" s="32"/>
      <c r="H164" s="32"/>
    </row>
    <row r="165" spans="1:8" ht="40.5" customHeight="1" outlineLevel="1">
      <c r="A165" s="13"/>
      <c r="B165" s="15" t="s">
        <v>11</v>
      </c>
      <c r="C165" s="30" t="s">
        <v>76</v>
      </c>
      <c r="D165" s="25" t="s">
        <v>12</v>
      </c>
      <c r="E165" s="19">
        <v>29560.67</v>
      </c>
      <c r="F165" s="48">
        <f t="shared" si="4"/>
        <v>29.560669999999998</v>
      </c>
      <c r="G165" s="32"/>
      <c r="H165" s="32"/>
    </row>
    <row r="166" spans="1:8" ht="54.75" customHeight="1" outlineLevel="1">
      <c r="A166" s="13"/>
      <c r="B166" s="15" t="s">
        <v>78</v>
      </c>
      <c r="C166" s="28" t="s">
        <v>76</v>
      </c>
      <c r="D166" s="23" t="s">
        <v>79</v>
      </c>
      <c r="E166" s="19">
        <v>11452379.550000001</v>
      </c>
      <c r="F166" s="48">
        <f t="shared" si="4"/>
        <v>11452.379550000001</v>
      </c>
      <c r="G166" s="32"/>
      <c r="H166" s="32"/>
    </row>
    <row r="167" spans="1:8" ht="43.5" customHeight="1" outlineLevel="1">
      <c r="A167" s="13"/>
      <c r="B167" s="15" t="s">
        <v>80</v>
      </c>
      <c r="C167" s="30" t="s">
        <v>76</v>
      </c>
      <c r="D167" s="25" t="s">
        <v>81</v>
      </c>
      <c r="E167" s="19">
        <v>4019000</v>
      </c>
      <c r="F167" s="48">
        <f t="shared" si="4"/>
        <v>4019</v>
      </c>
      <c r="G167" s="32"/>
      <c r="H167" s="32"/>
    </row>
    <row r="168" spans="1:8" ht="74.25" customHeight="1" outlineLevel="1">
      <c r="A168" s="13"/>
      <c r="B168" s="15" t="s">
        <v>82</v>
      </c>
      <c r="C168" s="28" t="s">
        <v>76</v>
      </c>
      <c r="D168" s="23" t="s">
        <v>83</v>
      </c>
      <c r="E168" s="19">
        <v>9758000</v>
      </c>
      <c r="F168" s="48">
        <f t="shared" si="4"/>
        <v>9758</v>
      </c>
      <c r="G168" s="32"/>
      <c r="H168" s="32"/>
    </row>
    <row r="169" spans="1:8" ht="60" customHeight="1" outlineLevel="1">
      <c r="A169" s="13"/>
      <c r="B169" s="15" t="s">
        <v>84</v>
      </c>
      <c r="C169" s="30" t="s">
        <v>76</v>
      </c>
      <c r="D169" s="25" t="s">
        <v>85</v>
      </c>
      <c r="E169" s="19">
        <v>50603880.439999998</v>
      </c>
      <c r="F169" s="48">
        <f t="shared" si="4"/>
        <v>50603.880440000001</v>
      </c>
      <c r="G169" s="32"/>
      <c r="H169" s="32"/>
    </row>
    <row r="170" spans="1:8" ht="38.25">
      <c r="A170" s="12" t="s">
        <v>35</v>
      </c>
      <c r="B170" s="14"/>
      <c r="C170" s="38" t="s">
        <v>37</v>
      </c>
      <c r="D170" s="39"/>
      <c r="E170" s="18">
        <v>38600</v>
      </c>
      <c r="F170" s="47">
        <f>SUM(F171:F179)</f>
        <v>29516.904129999995</v>
      </c>
      <c r="G170" s="32"/>
      <c r="H170" s="32"/>
    </row>
    <row r="171" spans="1:8" ht="62.25" customHeight="1" outlineLevel="1">
      <c r="A171" s="13"/>
      <c r="B171" s="15" t="s">
        <v>36</v>
      </c>
      <c r="C171" s="30" t="s">
        <v>37</v>
      </c>
      <c r="D171" s="25" t="s">
        <v>38</v>
      </c>
      <c r="E171" s="19">
        <v>38600</v>
      </c>
      <c r="F171" s="48">
        <f t="shared" si="4"/>
        <v>38.6</v>
      </c>
      <c r="G171" s="32"/>
      <c r="H171" s="32"/>
    </row>
    <row r="172" spans="1:8" ht="63" customHeight="1" outlineLevel="1">
      <c r="A172" s="13"/>
      <c r="B172" s="15" t="s">
        <v>39</v>
      </c>
      <c r="C172" s="36" t="s">
        <v>37</v>
      </c>
      <c r="D172" s="37" t="s">
        <v>40</v>
      </c>
      <c r="E172" s="19">
        <v>2118034.11</v>
      </c>
      <c r="F172" s="48">
        <f t="shared" si="4"/>
        <v>2118.0341100000001</v>
      </c>
      <c r="G172" s="32"/>
      <c r="H172" s="32"/>
    </row>
    <row r="173" spans="1:8" ht="91.5" customHeight="1" outlineLevel="1">
      <c r="A173" s="13"/>
      <c r="B173" s="17" t="s">
        <v>41</v>
      </c>
      <c r="C173" s="34" t="s">
        <v>37</v>
      </c>
      <c r="D173" s="35" t="s">
        <v>42</v>
      </c>
      <c r="E173" s="19">
        <v>26499654.329999998</v>
      </c>
      <c r="F173" s="48">
        <f t="shared" si="4"/>
        <v>26499.654329999998</v>
      </c>
      <c r="G173" s="32"/>
      <c r="H173" s="32"/>
    </row>
    <row r="174" spans="1:8" ht="89.25" customHeight="1">
      <c r="A174" s="13"/>
      <c r="B174" s="17" t="s">
        <v>41</v>
      </c>
      <c r="C174" s="36" t="s">
        <v>37</v>
      </c>
      <c r="D174" s="37" t="s">
        <v>43</v>
      </c>
      <c r="E174" s="19">
        <v>234217.95</v>
      </c>
      <c r="F174" s="48">
        <f t="shared" si="4"/>
        <v>234.21795</v>
      </c>
      <c r="G174" s="32"/>
      <c r="H174" s="32"/>
    </row>
    <row r="175" spans="1:8" ht="25.5">
      <c r="A175" s="13"/>
      <c r="B175" s="15" t="s">
        <v>44</v>
      </c>
      <c r="C175" s="34" t="s">
        <v>37</v>
      </c>
      <c r="D175" s="35" t="s">
        <v>45</v>
      </c>
      <c r="E175" s="19">
        <v>-11928</v>
      </c>
      <c r="F175" s="48">
        <f t="shared" si="4"/>
        <v>-11.928000000000001</v>
      </c>
      <c r="G175" s="32"/>
      <c r="H175" s="32"/>
    </row>
    <row r="176" spans="1:8" ht="101.25" customHeight="1">
      <c r="A176" s="13"/>
      <c r="B176" s="17" t="s">
        <v>46</v>
      </c>
      <c r="C176" s="36" t="s">
        <v>37</v>
      </c>
      <c r="D176" s="37" t="s">
        <v>47</v>
      </c>
      <c r="E176" s="19">
        <v>267035.84000000003</v>
      </c>
      <c r="F176" s="48">
        <f t="shared" si="4"/>
        <v>267.03584000000001</v>
      </c>
      <c r="G176" s="32"/>
      <c r="H176" s="32"/>
    </row>
    <row r="177" spans="1:8" ht="27.75" customHeight="1">
      <c r="A177" s="13"/>
      <c r="B177" s="15" t="s">
        <v>7</v>
      </c>
      <c r="C177" s="34" t="s">
        <v>37</v>
      </c>
      <c r="D177" s="35" t="s">
        <v>8</v>
      </c>
      <c r="E177" s="19">
        <v>32489.9</v>
      </c>
      <c r="F177" s="48">
        <f t="shared" si="4"/>
        <v>32.489899999999999</v>
      </c>
      <c r="G177" s="32"/>
      <c r="H177" s="32"/>
    </row>
    <row r="178" spans="1:8" ht="43.5" customHeight="1">
      <c r="A178" s="13"/>
      <c r="B178" s="15" t="s">
        <v>11</v>
      </c>
      <c r="C178" s="36" t="s">
        <v>37</v>
      </c>
      <c r="D178" s="37" t="s">
        <v>12</v>
      </c>
      <c r="E178" s="19">
        <v>2500</v>
      </c>
      <c r="F178" s="48">
        <f t="shared" si="4"/>
        <v>2.5</v>
      </c>
      <c r="G178" s="32"/>
      <c r="H178" s="32"/>
    </row>
    <row r="179" spans="1:8" ht="25.5" customHeight="1">
      <c r="A179" s="13"/>
      <c r="B179" s="15" t="s">
        <v>13</v>
      </c>
      <c r="C179" s="31" t="s">
        <v>37</v>
      </c>
      <c r="D179" s="26" t="s">
        <v>14</v>
      </c>
      <c r="E179" s="19">
        <v>336300</v>
      </c>
      <c r="F179" s="48">
        <f t="shared" si="4"/>
        <v>336.3</v>
      </c>
      <c r="G179" s="32"/>
      <c r="H179" s="32"/>
    </row>
    <row r="180" spans="1:8">
      <c r="F180" s="33"/>
      <c r="G180" s="32"/>
      <c r="H180" s="32"/>
    </row>
  </sheetData>
  <sortState ref="A11:E308">
    <sortCondition ref="C10"/>
  </sortState>
  <mergeCells count="8">
    <mergeCell ref="C10:D10"/>
    <mergeCell ref="D1:F1"/>
    <mergeCell ref="D2:F2"/>
    <mergeCell ref="D3:F3"/>
    <mergeCell ref="D4:F4"/>
    <mergeCell ref="A6:F6"/>
    <mergeCell ref="A7:F7"/>
    <mergeCell ref="A8:F8"/>
  </mergeCells>
  <pageMargins left="0.98425196850393704" right="0.19685039370078741" top="0.39370078740157483" bottom="0.19685039370078741" header="0.51181102362204722" footer="0.51181102362204722"/>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ДЧБ</vt:lpstr>
      <vt:lpstr>ДЧБ!LAST_CELL</vt:lpstr>
      <vt:lpstr>ДЧБ!SIGN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Марина Александровна Лизункова</dc:creator>
  <dc:description>POI HSSF rep:2.49.0.103</dc:description>
  <cp:lastModifiedBy>Пользователь Windows</cp:lastModifiedBy>
  <cp:lastPrinted>2020-06-04T03:59:03Z</cp:lastPrinted>
  <dcterms:created xsi:type="dcterms:W3CDTF">2020-03-02T10:11:20Z</dcterms:created>
  <dcterms:modified xsi:type="dcterms:W3CDTF">2020-06-04T04:16:31Z</dcterms:modified>
</cp:coreProperties>
</file>