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1 раздел " sheetId="1" r:id="rId1"/>
    <sheet name="2 раздел" sheetId="3" r:id="rId2"/>
  </sheets>
  <calcPr calcId="145621"/>
</workbook>
</file>

<file path=xl/calcChain.xml><?xml version="1.0" encoding="utf-8"?>
<calcChain xmlns="http://schemas.openxmlformats.org/spreadsheetml/2006/main">
  <c r="E67" i="3" l="1"/>
  <c r="F67" i="3"/>
  <c r="D67" i="3"/>
  <c r="E59" i="3"/>
  <c r="F59" i="3"/>
  <c r="D59" i="3"/>
  <c r="F55" i="3"/>
  <c r="E55" i="3"/>
  <c r="D55" i="3"/>
  <c r="E53" i="3"/>
  <c r="F53" i="3"/>
  <c r="D53" i="3"/>
  <c r="E49" i="3"/>
  <c r="F49" i="3"/>
  <c r="D49" i="3"/>
  <c r="E44" i="3"/>
  <c r="F44" i="3"/>
  <c r="D44" i="3"/>
  <c r="E36" i="3" l="1"/>
  <c r="F36" i="3"/>
  <c r="D36" i="3"/>
  <c r="E31" i="3"/>
  <c r="F31" i="3"/>
  <c r="D31" i="3"/>
  <c r="E24" i="3"/>
  <c r="F24" i="3"/>
  <c r="D24" i="3"/>
  <c r="E8" i="3" l="1"/>
  <c r="F8" i="3"/>
  <c r="D8" i="3"/>
  <c r="E6" i="3"/>
  <c r="F6" i="3"/>
  <c r="D6" i="3"/>
  <c r="C16" i="1" l="1"/>
  <c r="D16" i="1"/>
  <c r="B16" i="1"/>
  <c r="E5" i="3" l="1"/>
  <c r="F5" i="3"/>
  <c r="D5" i="3"/>
  <c r="C20" i="1"/>
  <c r="B20" i="1" l="1"/>
  <c r="B17" i="1" l="1"/>
  <c r="D17" i="1"/>
  <c r="C17" i="1"/>
  <c r="B34" i="1" l="1"/>
  <c r="D20" i="1" l="1"/>
  <c r="C34" i="1"/>
  <c r="D34" i="1" l="1"/>
</calcChain>
</file>

<file path=xl/sharedStrings.xml><?xml version="1.0" encoding="utf-8"?>
<sst xmlns="http://schemas.openxmlformats.org/spreadsheetml/2006/main" count="232" uniqueCount="136">
  <si>
    <t>(тыс.рублей)</t>
  </si>
  <si>
    <t>Наименование показателя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</si>
  <si>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</si>
  <si>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</si>
  <si>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</si>
  <si>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</si>
  <si>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</si>
  <si>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</si>
  <si>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</si>
  <si>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</si>
  <si>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Среднесрочный финансовый план</t>
  </si>
  <si>
    <t>Дефицит(-), профицит(+)</t>
  </si>
  <si>
    <t>Верхний предел муниципального долга</t>
  </si>
  <si>
    <t>Увельского муниципального района</t>
  </si>
  <si>
    <t>Плановый период</t>
  </si>
  <si>
    <t>Здравоохранение</t>
  </si>
  <si>
    <t>Физическая культура и спорт</t>
  </si>
  <si>
    <t>Обслуживание государственного и муниципального долга</t>
  </si>
  <si>
    <t>Межбюджетные трансферты общего характера</t>
  </si>
  <si>
    <t>0103</t>
  </si>
  <si>
    <t>0113</t>
  </si>
  <si>
    <t>0412</t>
  </si>
  <si>
    <t>0501</t>
  </si>
  <si>
    <t>1003</t>
  </si>
  <si>
    <t>1101</t>
  </si>
  <si>
    <t>Финансовое управление администрации Увельского муниципального района</t>
  </si>
  <si>
    <t>0106</t>
  </si>
  <si>
    <t>0111</t>
  </si>
  <si>
    <t>0203</t>
  </si>
  <si>
    <t>1401</t>
  </si>
  <si>
    <t>0702</t>
  </si>
  <si>
    <t>0801</t>
  </si>
  <si>
    <t>0804</t>
  </si>
  <si>
    <t>0709</t>
  </si>
  <si>
    <t>1004</t>
  </si>
  <si>
    <t>0503</t>
  </si>
  <si>
    <t>Контрольно-счетная палата Увельского муниципального района</t>
  </si>
  <si>
    <t>0502</t>
  </si>
  <si>
    <t>0505</t>
  </si>
  <si>
    <t>Комитет строительства и инфраструктуры администрации Увельского муниципального района</t>
  </si>
  <si>
    <t>0409</t>
  </si>
  <si>
    <t>2.Бюджет района</t>
  </si>
  <si>
    <t>1.Консолидированный бюджет</t>
  </si>
  <si>
    <t>Доходы- всего</t>
  </si>
  <si>
    <t>Расходы- всего, в том числе</t>
  </si>
  <si>
    <t>I. Основные параметры среднесрочного финансового плана</t>
  </si>
  <si>
    <t>II. Распределение объемов бюджетных ассигнований                                                                                                                                                                  по главным  распорядителям бюджетных средств по разделам , подразделам</t>
  </si>
  <si>
    <t>Приложение 1</t>
  </si>
  <si>
    <t xml:space="preserve">к  Постановлению администрации </t>
  </si>
  <si>
    <t>0102</t>
  </si>
  <si>
    <t>0104</t>
  </si>
  <si>
    <t>0304</t>
  </si>
  <si>
    <t>0401</t>
  </si>
  <si>
    <t>0408</t>
  </si>
  <si>
    <t>1002</t>
  </si>
  <si>
    <t>1006</t>
  </si>
  <si>
    <t>0701</t>
  </si>
  <si>
    <t>0703</t>
  </si>
  <si>
    <t>0707</t>
  </si>
  <si>
    <t>0105</t>
  </si>
  <si>
    <t>0405</t>
  </si>
  <si>
    <t>1102</t>
  </si>
  <si>
    <t>0310</t>
  </si>
  <si>
    <t>На 1 января 2023 года</t>
  </si>
  <si>
    <t>2022 год</t>
  </si>
  <si>
    <t>Охрана окружающей среды</t>
  </si>
  <si>
    <t>КБК</t>
  </si>
  <si>
    <t>КФСР</t>
  </si>
  <si>
    <t>ВСЕГО:</t>
  </si>
  <si>
    <t/>
  </si>
  <si>
    <t>Собрание депутатов Увельского муниципального района</t>
  </si>
  <si>
    <t>919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</si>
  <si>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</si>
  <si>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Администрация Увельского муниципального района</t>
  </si>
  <si>
    <t>921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</si>
  <si>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</si>
  <si>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</si>
  <si>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</si>
  <si>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Другие общегосударственные вопросы</t>
  </si>
  <si>
    <t>Органы юстиции</t>
  </si>
  <si>
    <t>Обеспечение пожарной безопасности</t>
  </si>
  <si>
    <t>Общеэкономические вопросы</t>
  </si>
  <si>
    <t>Сельское хозяйство и рыболовство</t>
  </si>
  <si>
    <t>Транспорт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</si>
  <si>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</si>
  <si>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</si>
  <si>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</si>
  <si>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Охрана семьи и детства</t>
  </si>
  <si>
    <t>Физическая культура</t>
  </si>
  <si>
    <t>Массовый спорт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</si>
  <si>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</si>
  <si>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</si>
  <si>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</si>
  <si>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Мобилизационная и вневойсковая подготовка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</si>
  <si>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</si>
  <si>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</si>
  <si>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1403</t>
  </si>
  <si>
    <t>Комитет по делам культуры и молодежной политики администрации Увельского муниципального района Челябинской области</t>
  </si>
  <si>
    <t>924</t>
  </si>
  <si>
    <t>Дополнительное образование детей</t>
  </si>
  <si>
    <t>Молодежная политика</t>
  </si>
  <si>
    <t>Культура</t>
  </si>
  <si>
    <t>Другие вопросы в области культуры, кинематографии</t>
  </si>
  <si>
    <t>Управление образования администрации Увельского муниципального района Челябинской области</t>
  </si>
  <si>
    <t>925</t>
  </si>
  <si>
    <t>Дошкольное образование</t>
  </si>
  <si>
    <t>Общее образование</t>
  </si>
  <si>
    <t>Другие вопросы в области образования</t>
  </si>
  <si>
    <t>Социальное обеспечение населения</t>
  </si>
  <si>
    <t>Управление социальной защиты населения Увельского муниципального района</t>
  </si>
  <si>
    <t>927</t>
  </si>
  <si>
    <t>Социальное обслуживание населения</t>
  </si>
  <si>
    <t>Другие вопросы в области социальной политики</t>
  </si>
  <si>
    <t>Комитет по управлению имуществом Увельского  муниципального района Челябинской области</t>
  </si>
  <si>
    <t>931</t>
  </si>
  <si>
    <t>933</t>
  </si>
  <si>
    <t>Управление жилищно-коммунального хозяйства Администрации Увельского муниципального района</t>
  </si>
  <si>
    <t>934</t>
  </si>
  <si>
    <t>Коммунальное хозяйство</t>
  </si>
  <si>
    <t>Другие вопросы в области охраны окружающей среды</t>
  </si>
  <si>
    <t>0605</t>
  </si>
  <si>
    <t>935</t>
  </si>
  <si>
    <t>Дорожное хозяйство (дорожные фонды)</t>
  </si>
  <si>
    <t>Другие вопросы в области национальной экономики</t>
  </si>
  <si>
    <t>Комитет по земельным отношениям  администрации Увельского муниципального района</t>
  </si>
  <si>
    <t>939</t>
  </si>
  <si>
    <t>ведомство</t>
  </si>
  <si>
    <t>2023 год</t>
  </si>
  <si>
    <t>На 1 января 2024 года</t>
  </si>
  <si>
    <t>и плановый период 2023- 2024 годов</t>
  </si>
  <si>
    <t>Очередной финансовый                   2022 год</t>
  </si>
  <si>
    <t>2024 год</t>
  </si>
  <si>
    <t>На 1 января 2025 года</t>
  </si>
  <si>
    <t>Увельского муниципального района на 2022год</t>
  </si>
  <si>
    <t>Дефицит(-), профицит(+), (условно утвержденные на плановый период)</t>
  </si>
  <si>
    <t xml:space="preserve"> от 16 декабря 2021года№1412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</si>
</sst>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right"/>
    </xf>
    <xf numFmtId="165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wrapText="1"/>
    </xf>
    <xf numFmtId="165" fontId="1" fillId="0" borderId="1" xfId="0" applyNumberFormat="1" applyFont="1" applyFill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165" fontId="1" fillId="2" borderId="1" xfId="0" applyNumberFormat="1" applyFont="1" applyFill="1" applyBorder="1" applyAlignment="1">
      <alignment horizontal="left" wrapText="1"/>
    </xf>
    <xf numFmtId="0" fontId="4" fillId="2" borderId="0" xfId="0" applyFont="1" applyFill="1"/>
    <xf numFmtId="165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165" fontId="1" fillId="2" borderId="1" xfId="0" applyNumberFormat="1" applyFont="1" applyFill="1" applyBorder="1" applyAlignment="1">
      <alignment wrapText="1"/>
    </xf>
    <xf numFmtId="49" fontId="1" fillId="0" borderId="1" xfId="0" applyNumberFormat="1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left" vertical="top" wrapText="1"/>
    </xf>
    <xf numFmtId="49" fontId="7" fillId="0" borderId="1" xfId="0" applyNumberFormat="1" applyFont="1" applyBorder="1" applyAlignment="1" applyProtection="1">
      <alignment horizontal="center" vertical="top" wrapText="1"/>
    </xf>
    <xf numFmtId="49" fontId="3" fillId="0" borderId="10" xfId="0" applyNumberFormat="1" applyFont="1" applyBorder="1" applyAlignment="1" applyProtection="1">
      <alignment horizontal="left" vertical="top" wrapText="1"/>
    </xf>
    <xf numFmtId="49" fontId="3" fillId="0" borderId="10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/>
    <xf numFmtId="4" fontId="1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top" wrapText="1"/>
    </xf>
    <xf numFmtId="4" fontId="3" fillId="0" borderId="10" xfId="0" applyNumberFormat="1" applyFont="1" applyBorder="1" applyAlignment="1" applyProtection="1">
      <alignment horizontal="right" vertical="top" wrapText="1"/>
    </xf>
    <xf numFmtId="164" fontId="3" fillId="2" borderId="9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/>
    </xf>
    <xf numFmtId="164" fontId="3" fillId="0" borderId="1" xfId="1" applyFont="1" applyBorder="1" applyAlignment="1">
      <alignment vertical="center"/>
    </xf>
    <xf numFmtId="164" fontId="1" fillId="2" borderId="1" xfId="1" applyFont="1" applyFill="1" applyBorder="1" applyAlignment="1">
      <alignment vertical="center"/>
    </xf>
    <xf numFmtId="49" fontId="7" fillId="0" borderId="11" xfId="0" applyNumberFormat="1" applyFont="1" applyBorder="1" applyAlignment="1" applyProtection="1">
      <alignment horizontal="center" vertical="top" wrapText="1"/>
    </xf>
    <xf numFmtId="49" fontId="3" fillId="0" borderId="11" xfId="0" applyNumberFormat="1" applyFont="1" applyBorder="1" applyAlignment="1" applyProtection="1">
      <alignment horizontal="center" vertical="top" wrapText="1"/>
    </xf>
    <xf numFmtId="4" fontId="3" fillId="0" borderId="11" xfId="0" applyNumberFormat="1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5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6" zoomScaleNormal="100" workbookViewId="0">
      <selection activeCell="J9" sqref="J9"/>
    </sheetView>
  </sheetViews>
  <sheetFormatPr defaultRowHeight="18.75" x14ac:dyDescent="0.3"/>
  <cols>
    <col min="1" max="1" width="54.7109375" style="8" customWidth="1"/>
    <col min="2" max="2" width="18.28515625" style="1" customWidth="1"/>
    <col min="3" max="3" width="17.5703125" style="1" customWidth="1"/>
    <col min="4" max="4" width="18.140625" style="1" customWidth="1"/>
    <col min="5" max="251" width="9.140625" style="1"/>
    <col min="252" max="252" width="6.42578125" style="1" customWidth="1"/>
    <col min="253" max="253" width="76.140625" style="1" customWidth="1"/>
    <col min="254" max="254" width="27" style="1" customWidth="1"/>
    <col min="255" max="255" width="9.140625" style="1"/>
    <col min="256" max="256" width="11.28515625" style="1" bestFit="1" customWidth="1"/>
    <col min="257" max="257" width="16.85546875" style="1" bestFit="1" customWidth="1"/>
    <col min="258" max="259" width="9.140625" style="1"/>
    <col min="260" max="260" width="20.140625" style="1" customWidth="1"/>
    <col min="261" max="507" width="9.140625" style="1"/>
    <col min="508" max="508" width="6.42578125" style="1" customWidth="1"/>
    <col min="509" max="509" width="76.140625" style="1" customWidth="1"/>
    <col min="510" max="510" width="27" style="1" customWidth="1"/>
    <col min="511" max="511" width="9.140625" style="1"/>
    <col min="512" max="512" width="11.28515625" style="1" bestFit="1" customWidth="1"/>
    <col min="513" max="513" width="16.85546875" style="1" bestFit="1" customWidth="1"/>
    <col min="514" max="515" width="9.140625" style="1"/>
    <col min="516" max="516" width="20.140625" style="1" customWidth="1"/>
    <col min="517" max="763" width="9.140625" style="1"/>
    <col min="764" max="764" width="6.42578125" style="1" customWidth="1"/>
    <col min="765" max="765" width="76.140625" style="1" customWidth="1"/>
    <col min="766" max="766" width="27" style="1" customWidth="1"/>
    <col min="767" max="767" width="9.140625" style="1"/>
    <col min="768" max="768" width="11.28515625" style="1" bestFit="1" customWidth="1"/>
    <col min="769" max="769" width="16.85546875" style="1" bestFit="1" customWidth="1"/>
    <col min="770" max="771" width="9.140625" style="1"/>
    <col min="772" max="772" width="20.140625" style="1" customWidth="1"/>
    <col min="773" max="1019" width="9.140625" style="1"/>
    <col min="1020" max="1020" width="6.42578125" style="1" customWidth="1"/>
    <col min="1021" max="1021" width="76.140625" style="1" customWidth="1"/>
    <col min="1022" max="1022" width="27" style="1" customWidth="1"/>
    <col min="1023" max="1023" width="9.140625" style="1"/>
    <col min="1024" max="1024" width="11.28515625" style="1" bestFit="1" customWidth="1"/>
    <col min="1025" max="1025" width="16.85546875" style="1" bestFit="1" customWidth="1"/>
    <col min="1026" max="1027" width="9.140625" style="1"/>
    <col min="1028" max="1028" width="20.140625" style="1" customWidth="1"/>
    <col min="1029" max="1275" width="9.140625" style="1"/>
    <col min="1276" max="1276" width="6.42578125" style="1" customWidth="1"/>
    <col min="1277" max="1277" width="76.140625" style="1" customWidth="1"/>
    <col min="1278" max="1278" width="27" style="1" customWidth="1"/>
    <col min="1279" max="1279" width="9.140625" style="1"/>
    <col min="1280" max="1280" width="11.28515625" style="1" bestFit="1" customWidth="1"/>
    <col min="1281" max="1281" width="16.85546875" style="1" bestFit="1" customWidth="1"/>
    <col min="1282" max="1283" width="9.140625" style="1"/>
    <col min="1284" max="1284" width="20.140625" style="1" customWidth="1"/>
    <col min="1285" max="1531" width="9.140625" style="1"/>
    <col min="1532" max="1532" width="6.42578125" style="1" customWidth="1"/>
    <col min="1533" max="1533" width="76.140625" style="1" customWidth="1"/>
    <col min="1534" max="1534" width="27" style="1" customWidth="1"/>
    <col min="1535" max="1535" width="9.140625" style="1"/>
    <col min="1536" max="1536" width="11.28515625" style="1" bestFit="1" customWidth="1"/>
    <col min="1537" max="1537" width="16.85546875" style="1" bestFit="1" customWidth="1"/>
    <col min="1538" max="1539" width="9.140625" style="1"/>
    <col min="1540" max="1540" width="20.140625" style="1" customWidth="1"/>
    <col min="1541" max="1787" width="9.140625" style="1"/>
    <col min="1788" max="1788" width="6.42578125" style="1" customWidth="1"/>
    <col min="1789" max="1789" width="76.140625" style="1" customWidth="1"/>
    <col min="1790" max="1790" width="27" style="1" customWidth="1"/>
    <col min="1791" max="1791" width="9.140625" style="1"/>
    <col min="1792" max="1792" width="11.28515625" style="1" bestFit="1" customWidth="1"/>
    <col min="1793" max="1793" width="16.85546875" style="1" bestFit="1" customWidth="1"/>
    <col min="1794" max="1795" width="9.140625" style="1"/>
    <col min="1796" max="1796" width="20.140625" style="1" customWidth="1"/>
    <col min="1797" max="2043" width="9.140625" style="1"/>
    <col min="2044" max="2044" width="6.42578125" style="1" customWidth="1"/>
    <col min="2045" max="2045" width="76.140625" style="1" customWidth="1"/>
    <col min="2046" max="2046" width="27" style="1" customWidth="1"/>
    <col min="2047" max="2047" width="9.140625" style="1"/>
    <col min="2048" max="2048" width="11.28515625" style="1" bestFit="1" customWidth="1"/>
    <col min="2049" max="2049" width="16.85546875" style="1" bestFit="1" customWidth="1"/>
    <col min="2050" max="2051" width="9.140625" style="1"/>
    <col min="2052" max="2052" width="20.140625" style="1" customWidth="1"/>
    <col min="2053" max="2299" width="9.140625" style="1"/>
    <col min="2300" max="2300" width="6.42578125" style="1" customWidth="1"/>
    <col min="2301" max="2301" width="76.140625" style="1" customWidth="1"/>
    <col min="2302" max="2302" width="27" style="1" customWidth="1"/>
    <col min="2303" max="2303" width="9.140625" style="1"/>
    <col min="2304" max="2304" width="11.28515625" style="1" bestFit="1" customWidth="1"/>
    <col min="2305" max="2305" width="16.85546875" style="1" bestFit="1" customWidth="1"/>
    <col min="2306" max="2307" width="9.140625" style="1"/>
    <col min="2308" max="2308" width="20.140625" style="1" customWidth="1"/>
    <col min="2309" max="2555" width="9.140625" style="1"/>
    <col min="2556" max="2556" width="6.42578125" style="1" customWidth="1"/>
    <col min="2557" max="2557" width="76.140625" style="1" customWidth="1"/>
    <col min="2558" max="2558" width="27" style="1" customWidth="1"/>
    <col min="2559" max="2559" width="9.140625" style="1"/>
    <col min="2560" max="2560" width="11.28515625" style="1" bestFit="1" customWidth="1"/>
    <col min="2561" max="2561" width="16.85546875" style="1" bestFit="1" customWidth="1"/>
    <col min="2562" max="2563" width="9.140625" style="1"/>
    <col min="2564" max="2564" width="20.140625" style="1" customWidth="1"/>
    <col min="2565" max="2811" width="9.140625" style="1"/>
    <col min="2812" max="2812" width="6.42578125" style="1" customWidth="1"/>
    <col min="2813" max="2813" width="76.140625" style="1" customWidth="1"/>
    <col min="2814" max="2814" width="27" style="1" customWidth="1"/>
    <col min="2815" max="2815" width="9.140625" style="1"/>
    <col min="2816" max="2816" width="11.28515625" style="1" bestFit="1" customWidth="1"/>
    <col min="2817" max="2817" width="16.85546875" style="1" bestFit="1" customWidth="1"/>
    <col min="2818" max="2819" width="9.140625" style="1"/>
    <col min="2820" max="2820" width="20.140625" style="1" customWidth="1"/>
    <col min="2821" max="3067" width="9.140625" style="1"/>
    <col min="3068" max="3068" width="6.42578125" style="1" customWidth="1"/>
    <col min="3069" max="3069" width="76.140625" style="1" customWidth="1"/>
    <col min="3070" max="3070" width="27" style="1" customWidth="1"/>
    <col min="3071" max="3071" width="9.140625" style="1"/>
    <col min="3072" max="3072" width="11.28515625" style="1" bestFit="1" customWidth="1"/>
    <col min="3073" max="3073" width="16.85546875" style="1" bestFit="1" customWidth="1"/>
    <col min="3074" max="3075" width="9.140625" style="1"/>
    <col min="3076" max="3076" width="20.140625" style="1" customWidth="1"/>
    <col min="3077" max="3323" width="9.140625" style="1"/>
    <col min="3324" max="3324" width="6.42578125" style="1" customWidth="1"/>
    <col min="3325" max="3325" width="76.140625" style="1" customWidth="1"/>
    <col min="3326" max="3326" width="27" style="1" customWidth="1"/>
    <col min="3327" max="3327" width="9.140625" style="1"/>
    <col min="3328" max="3328" width="11.28515625" style="1" bestFit="1" customWidth="1"/>
    <col min="3329" max="3329" width="16.85546875" style="1" bestFit="1" customWidth="1"/>
    <col min="3330" max="3331" width="9.140625" style="1"/>
    <col min="3332" max="3332" width="20.140625" style="1" customWidth="1"/>
    <col min="3333" max="3579" width="9.140625" style="1"/>
    <col min="3580" max="3580" width="6.42578125" style="1" customWidth="1"/>
    <col min="3581" max="3581" width="76.140625" style="1" customWidth="1"/>
    <col min="3582" max="3582" width="27" style="1" customWidth="1"/>
    <col min="3583" max="3583" width="9.140625" style="1"/>
    <col min="3584" max="3584" width="11.28515625" style="1" bestFit="1" customWidth="1"/>
    <col min="3585" max="3585" width="16.85546875" style="1" bestFit="1" customWidth="1"/>
    <col min="3586" max="3587" width="9.140625" style="1"/>
    <col min="3588" max="3588" width="20.140625" style="1" customWidth="1"/>
    <col min="3589" max="3835" width="9.140625" style="1"/>
    <col min="3836" max="3836" width="6.42578125" style="1" customWidth="1"/>
    <col min="3837" max="3837" width="76.140625" style="1" customWidth="1"/>
    <col min="3838" max="3838" width="27" style="1" customWidth="1"/>
    <col min="3839" max="3839" width="9.140625" style="1"/>
    <col min="3840" max="3840" width="11.28515625" style="1" bestFit="1" customWidth="1"/>
    <col min="3841" max="3841" width="16.85546875" style="1" bestFit="1" customWidth="1"/>
    <col min="3842" max="3843" width="9.140625" style="1"/>
    <col min="3844" max="3844" width="20.140625" style="1" customWidth="1"/>
    <col min="3845" max="4091" width="9.140625" style="1"/>
    <col min="4092" max="4092" width="6.42578125" style="1" customWidth="1"/>
    <col min="4093" max="4093" width="76.140625" style="1" customWidth="1"/>
    <col min="4094" max="4094" width="27" style="1" customWidth="1"/>
    <col min="4095" max="4095" width="9.140625" style="1"/>
    <col min="4096" max="4096" width="11.28515625" style="1" bestFit="1" customWidth="1"/>
    <col min="4097" max="4097" width="16.85546875" style="1" bestFit="1" customWidth="1"/>
    <col min="4098" max="4099" width="9.140625" style="1"/>
    <col min="4100" max="4100" width="20.140625" style="1" customWidth="1"/>
    <col min="4101" max="4347" width="9.140625" style="1"/>
    <col min="4348" max="4348" width="6.42578125" style="1" customWidth="1"/>
    <col min="4349" max="4349" width="76.140625" style="1" customWidth="1"/>
    <col min="4350" max="4350" width="27" style="1" customWidth="1"/>
    <col min="4351" max="4351" width="9.140625" style="1"/>
    <col min="4352" max="4352" width="11.28515625" style="1" bestFit="1" customWidth="1"/>
    <col min="4353" max="4353" width="16.85546875" style="1" bestFit="1" customWidth="1"/>
    <col min="4354" max="4355" width="9.140625" style="1"/>
    <col min="4356" max="4356" width="20.140625" style="1" customWidth="1"/>
    <col min="4357" max="4603" width="9.140625" style="1"/>
    <col min="4604" max="4604" width="6.42578125" style="1" customWidth="1"/>
    <col min="4605" max="4605" width="76.140625" style="1" customWidth="1"/>
    <col min="4606" max="4606" width="27" style="1" customWidth="1"/>
    <col min="4607" max="4607" width="9.140625" style="1"/>
    <col min="4608" max="4608" width="11.28515625" style="1" bestFit="1" customWidth="1"/>
    <col min="4609" max="4609" width="16.85546875" style="1" bestFit="1" customWidth="1"/>
    <col min="4610" max="4611" width="9.140625" style="1"/>
    <col min="4612" max="4612" width="20.140625" style="1" customWidth="1"/>
    <col min="4613" max="4859" width="9.140625" style="1"/>
    <col min="4860" max="4860" width="6.42578125" style="1" customWidth="1"/>
    <col min="4861" max="4861" width="76.140625" style="1" customWidth="1"/>
    <col min="4862" max="4862" width="27" style="1" customWidth="1"/>
    <col min="4863" max="4863" width="9.140625" style="1"/>
    <col min="4864" max="4864" width="11.28515625" style="1" bestFit="1" customWidth="1"/>
    <col min="4865" max="4865" width="16.85546875" style="1" bestFit="1" customWidth="1"/>
    <col min="4866" max="4867" width="9.140625" style="1"/>
    <col min="4868" max="4868" width="20.140625" style="1" customWidth="1"/>
    <col min="4869" max="5115" width="9.140625" style="1"/>
    <col min="5116" max="5116" width="6.42578125" style="1" customWidth="1"/>
    <col min="5117" max="5117" width="76.140625" style="1" customWidth="1"/>
    <col min="5118" max="5118" width="27" style="1" customWidth="1"/>
    <col min="5119" max="5119" width="9.140625" style="1"/>
    <col min="5120" max="5120" width="11.28515625" style="1" bestFit="1" customWidth="1"/>
    <col min="5121" max="5121" width="16.85546875" style="1" bestFit="1" customWidth="1"/>
    <col min="5122" max="5123" width="9.140625" style="1"/>
    <col min="5124" max="5124" width="20.140625" style="1" customWidth="1"/>
    <col min="5125" max="5371" width="9.140625" style="1"/>
    <col min="5372" max="5372" width="6.42578125" style="1" customWidth="1"/>
    <col min="5373" max="5373" width="76.140625" style="1" customWidth="1"/>
    <col min="5374" max="5374" width="27" style="1" customWidth="1"/>
    <col min="5375" max="5375" width="9.140625" style="1"/>
    <col min="5376" max="5376" width="11.28515625" style="1" bestFit="1" customWidth="1"/>
    <col min="5377" max="5377" width="16.85546875" style="1" bestFit="1" customWidth="1"/>
    <col min="5378" max="5379" width="9.140625" style="1"/>
    <col min="5380" max="5380" width="20.140625" style="1" customWidth="1"/>
    <col min="5381" max="5627" width="9.140625" style="1"/>
    <col min="5628" max="5628" width="6.42578125" style="1" customWidth="1"/>
    <col min="5629" max="5629" width="76.140625" style="1" customWidth="1"/>
    <col min="5630" max="5630" width="27" style="1" customWidth="1"/>
    <col min="5631" max="5631" width="9.140625" style="1"/>
    <col min="5632" max="5632" width="11.28515625" style="1" bestFit="1" customWidth="1"/>
    <col min="5633" max="5633" width="16.85546875" style="1" bestFit="1" customWidth="1"/>
    <col min="5634" max="5635" width="9.140625" style="1"/>
    <col min="5636" max="5636" width="20.140625" style="1" customWidth="1"/>
    <col min="5637" max="5883" width="9.140625" style="1"/>
    <col min="5884" max="5884" width="6.42578125" style="1" customWidth="1"/>
    <col min="5885" max="5885" width="76.140625" style="1" customWidth="1"/>
    <col min="5886" max="5886" width="27" style="1" customWidth="1"/>
    <col min="5887" max="5887" width="9.140625" style="1"/>
    <col min="5888" max="5888" width="11.28515625" style="1" bestFit="1" customWidth="1"/>
    <col min="5889" max="5889" width="16.85546875" style="1" bestFit="1" customWidth="1"/>
    <col min="5890" max="5891" width="9.140625" style="1"/>
    <col min="5892" max="5892" width="20.140625" style="1" customWidth="1"/>
    <col min="5893" max="6139" width="9.140625" style="1"/>
    <col min="6140" max="6140" width="6.42578125" style="1" customWidth="1"/>
    <col min="6141" max="6141" width="76.140625" style="1" customWidth="1"/>
    <col min="6142" max="6142" width="27" style="1" customWidth="1"/>
    <col min="6143" max="6143" width="9.140625" style="1"/>
    <col min="6144" max="6144" width="11.28515625" style="1" bestFit="1" customWidth="1"/>
    <col min="6145" max="6145" width="16.85546875" style="1" bestFit="1" customWidth="1"/>
    <col min="6146" max="6147" width="9.140625" style="1"/>
    <col min="6148" max="6148" width="20.140625" style="1" customWidth="1"/>
    <col min="6149" max="6395" width="9.140625" style="1"/>
    <col min="6396" max="6396" width="6.42578125" style="1" customWidth="1"/>
    <col min="6397" max="6397" width="76.140625" style="1" customWidth="1"/>
    <col min="6398" max="6398" width="27" style="1" customWidth="1"/>
    <col min="6399" max="6399" width="9.140625" style="1"/>
    <col min="6400" max="6400" width="11.28515625" style="1" bestFit="1" customWidth="1"/>
    <col min="6401" max="6401" width="16.85546875" style="1" bestFit="1" customWidth="1"/>
    <col min="6402" max="6403" width="9.140625" style="1"/>
    <col min="6404" max="6404" width="20.140625" style="1" customWidth="1"/>
    <col min="6405" max="6651" width="9.140625" style="1"/>
    <col min="6652" max="6652" width="6.42578125" style="1" customWidth="1"/>
    <col min="6653" max="6653" width="76.140625" style="1" customWidth="1"/>
    <col min="6654" max="6654" width="27" style="1" customWidth="1"/>
    <col min="6655" max="6655" width="9.140625" style="1"/>
    <col min="6656" max="6656" width="11.28515625" style="1" bestFit="1" customWidth="1"/>
    <col min="6657" max="6657" width="16.85546875" style="1" bestFit="1" customWidth="1"/>
    <col min="6658" max="6659" width="9.140625" style="1"/>
    <col min="6660" max="6660" width="20.140625" style="1" customWidth="1"/>
    <col min="6661" max="6907" width="9.140625" style="1"/>
    <col min="6908" max="6908" width="6.42578125" style="1" customWidth="1"/>
    <col min="6909" max="6909" width="76.140625" style="1" customWidth="1"/>
    <col min="6910" max="6910" width="27" style="1" customWidth="1"/>
    <col min="6911" max="6911" width="9.140625" style="1"/>
    <col min="6912" max="6912" width="11.28515625" style="1" bestFit="1" customWidth="1"/>
    <col min="6913" max="6913" width="16.85546875" style="1" bestFit="1" customWidth="1"/>
    <col min="6914" max="6915" width="9.140625" style="1"/>
    <col min="6916" max="6916" width="20.140625" style="1" customWidth="1"/>
    <col min="6917" max="7163" width="9.140625" style="1"/>
    <col min="7164" max="7164" width="6.42578125" style="1" customWidth="1"/>
    <col min="7165" max="7165" width="76.140625" style="1" customWidth="1"/>
    <col min="7166" max="7166" width="27" style="1" customWidth="1"/>
    <col min="7167" max="7167" width="9.140625" style="1"/>
    <col min="7168" max="7168" width="11.28515625" style="1" bestFit="1" customWidth="1"/>
    <col min="7169" max="7169" width="16.85546875" style="1" bestFit="1" customWidth="1"/>
    <col min="7170" max="7171" width="9.140625" style="1"/>
    <col min="7172" max="7172" width="20.140625" style="1" customWidth="1"/>
    <col min="7173" max="7419" width="9.140625" style="1"/>
    <col min="7420" max="7420" width="6.42578125" style="1" customWidth="1"/>
    <col min="7421" max="7421" width="76.140625" style="1" customWidth="1"/>
    <col min="7422" max="7422" width="27" style="1" customWidth="1"/>
    <col min="7423" max="7423" width="9.140625" style="1"/>
    <col min="7424" max="7424" width="11.28515625" style="1" bestFit="1" customWidth="1"/>
    <col min="7425" max="7425" width="16.85546875" style="1" bestFit="1" customWidth="1"/>
    <col min="7426" max="7427" width="9.140625" style="1"/>
    <col min="7428" max="7428" width="20.140625" style="1" customWidth="1"/>
    <col min="7429" max="7675" width="9.140625" style="1"/>
    <col min="7676" max="7676" width="6.42578125" style="1" customWidth="1"/>
    <col min="7677" max="7677" width="76.140625" style="1" customWidth="1"/>
    <col min="7678" max="7678" width="27" style="1" customWidth="1"/>
    <col min="7679" max="7679" width="9.140625" style="1"/>
    <col min="7680" max="7680" width="11.28515625" style="1" bestFit="1" customWidth="1"/>
    <col min="7681" max="7681" width="16.85546875" style="1" bestFit="1" customWidth="1"/>
    <col min="7682" max="7683" width="9.140625" style="1"/>
    <col min="7684" max="7684" width="20.140625" style="1" customWidth="1"/>
    <col min="7685" max="7931" width="9.140625" style="1"/>
    <col min="7932" max="7932" width="6.42578125" style="1" customWidth="1"/>
    <col min="7933" max="7933" width="76.140625" style="1" customWidth="1"/>
    <col min="7934" max="7934" width="27" style="1" customWidth="1"/>
    <col min="7935" max="7935" width="9.140625" style="1"/>
    <col min="7936" max="7936" width="11.28515625" style="1" bestFit="1" customWidth="1"/>
    <col min="7937" max="7937" width="16.85546875" style="1" bestFit="1" customWidth="1"/>
    <col min="7938" max="7939" width="9.140625" style="1"/>
    <col min="7940" max="7940" width="20.140625" style="1" customWidth="1"/>
    <col min="7941" max="8187" width="9.140625" style="1"/>
    <col min="8188" max="8188" width="6.42578125" style="1" customWidth="1"/>
    <col min="8189" max="8189" width="76.140625" style="1" customWidth="1"/>
    <col min="8190" max="8190" width="27" style="1" customWidth="1"/>
    <col min="8191" max="8191" width="9.140625" style="1"/>
    <col min="8192" max="8192" width="11.28515625" style="1" bestFit="1" customWidth="1"/>
    <col min="8193" max="8193" width="16.85546875" style="1" bestFit="1" customWidth="1"/>
    <col min="8194" max="8195" width="9.140625" style="1"/>
    <col min="8196" max="8196" width="20.140625" style="1" customWidth="1"/>
    <col min="8197" max="8443" width="9.140625" style="1"/>
    <col min="8444" max="8444" width="6.42578125" style="1" customWidth="1"/>
    <col min="8445" max="8445" width="76.140625" style="1" customWidth="1"/>
    <col min="8446" max="8446" width="27" style="1" customWidth="1"/>
    <col min="8447" max="8447" width="9.140625" style="1"/>
    <col min="8448" max="8448" width="11.28515625" style="1" bestFit="1" customWidth="1"/>
    <col min="8449" max="8449" width="16.85546875" style="1" bestFit="1" customWidth="1"/>
    <col min="8450" max="8451" width="9.140625" style="1"/>
    <col min="8452" max="8452" width="20.140625" style="1" customWidth="1"/>
    <col min="8453" max="8699" width="9.140625" style="1"/>
    <col min="8700" max="8700" width="6.42578125" style="1" customWidth="1"/>
    <col min="8701" max="8701" width="76.140625" style="1" customWidth="1"/>
    <col min="8702" max="8702" width="27" style="1" customWidth="1"/>
    <col min="8703" max="8703" width="9.140625" style="1"/>
    <col min="8704" max="8704" width="11.28515625" style="1" bestFit="1" customWidth="1"/>
    <col min="8705" max="8705" width="16.85546875" style="1" bestFit="1" customWidth="1"/>
    <col min="8706" max="8707" width="9.140625" style="1"/>
    <col min="8708" max="8708" width="20.140625" style="1" customWidth="1"/>
    <col min="8709" max="8955" width="9.140625" style="1"/>
    <col min="8956" max="8956" width="6.42578125" style="1" customWidth="1"/>
    <col min="8957" max="8957" width="76.140625" style="1" customWidth="1"/>
    <col min="8958" max="8958" width="27" style="1" customWidth="1"/>
    <col min="8959" max="8959" width="9.140625" style="1"/>
    <col min="8960" max="8960" width="11.28515625" style="1" bestFit="1" customWidth="1"/>
    <col min="8961" max="8961" width="16.85546875" style="1" bestFit="1" customWidth="1"/>
    <col min="8962" max="8963" width="9.140625" style="1"/>
    <col min="8964" max="8964" width="20.140625" style="1" customWidth="1"/>
    <col min="8965" max="9211" width="9.140625" style="1"/>
    <col min="9212" max="9212" width="6.42578125" style="1" customWidth="1"/>
    <col min="9213" max="9213" width="76.140625" style="1" customWidth="1"/>
    <col min="9214" max="9214" width="27" style="1" customWidth="1"/>
    <col min="9215" max="9215" width="9.140625" style="1"/>
    <col min="9216" max="9216" width="11.28515625" style="1" bestFit="1" customWidth="1"/>
    <col min="9217" max="9217" width="16.85546875" style="1" bestFit="1" customWidth="1"/>
    <col min="9218" max="9219" width="9.140625" style="1"/>
    <col min="9220" max="9220" width="20.140625" style="1" customWidth="1"/>
    <col min="9221" max="9467" width="9.140625" style="1"/>
    <col min="9468" max="9468" width="6.42578125" style="1" customWidth="1"/>
    <col min="9469" max="9469" width="76.140625" style="1" customWidth="1"/>
    <col min="9470" max="9470" width="27" style="1" customWidth="1"/>
    <col min="9471" max="9471" width="9.140625" style="1"/>
    <col min="9472" max="9472" width="11.28515625" style="1" bestFit="1" customWidth="1"/>
    <col min="9473" max="9473" width="16.85546875" style="1" bestFit="1" customWidth="1"/>
    <col min="9474" max="9475" width="9.140625" style="1"/>
    <col min="9476" max="9476" width="20.140625" style="1" customWidth="1"/>
    <col min="9477" max="9723" width="9.140625" style="1"/>
    <col min="9724" max="9724" width="6.42578125" style="1" customWidth="1"/>
    <col min="9725" max="9725" width="76.140625" style="1" customWidth="1"/>
    <col min="9726" max="9726" width="27" style="1" customWidth="1"/>
    <col min="9727" max="9727" width="9.140625" style="1"/>
    <col min="9728" max="9728" width="11.28515625" style="1" bestFit="1" customWidth="1"/>
    <col min="9729" max="9729" width="16.85546875" style="1" bestFit="1" customWidth="1"/>
    <col min="9730" max="9731" width="9.140625" style="1"/>
    <col min="9732" max="9732" width="20.140625" style="1" customWidth="1"/>
    <col min="9733" max="9979" width="9.140625" style="1"/>
    <col min="9980" max="9980" width="6.42578125" style="1" customWidth="1"/>
    <col min="9981" max="9981" width="76.140625" style="1" customWidth="1"/>
    <col min="9982" max="9982" width="27" style="1" customWidth="1"/>
    <col min="9983" max="9983" width="9.140625" style="1"/>
    <col min="9984" max="9984" width="11.28515625" style="1" bestFit="1" customWidth="1"/>
    <col min="9985" max="9985" width="16.85546875" style="1" bestFit="1" customWidth="1"/>
    <col min="9986" max="9987" width="9.140625" style="1"/>
    <col min="9988" max="9988" width="20.140625" style="1" customWidth="1"/>
    <col min="9989" max="10235" width="9.140625" style="1"/>
    <col min="10236" max="10236" width="6.42578125" style="1" customWidth="1"/>
    <col min="10237" max="10237" width="76.140625" style="1" customWidth="1"/>
    <col min="10238" max="10238" width="27" style="1" customWidth="1"/>
    <col min="10239" max="10239" width="9.140625" style="1"/>
    <col min="10240" max="10240" width="11.28515625" style="1" bestFit="1" customWidth="1"/>
    <col min="10241" max="10241" width="16.85546875" style="1" bestFit="1" customWidth="1"/>
    <col min="10242" max="10243" width="9.140625" style="1"/>
    <col min="10244" max="10244" width="20.140625" style="1" customWidth="1"/>
    <col min="10245" max="10491" width="9.140625" style="1"/>
    <col min="10492" max="10492" width="6.42578125" style="1" customWidth="1"/>
    <col min="10493" max="10493" width="76.140625" style="1" customWidth="1"/>
    <col min="10494" max="10494" width="27" style="1" customWidth="1"/>
    <col min="10495" max="10495" width="9.140625" style="1"/>
    <col min="10496" max="10496" width="11.28515625" style="1" bestFit="1" customWidth="1"/>
    <col min="10497" max="10497" width="16.85546875" style="1" bestFit="1" customWidth="1"/>
    <col min="10498" max="10499" width="9.140625" style="1"/>
    <col min="10500" max="10500" width="20.140625" style="1" customWidth="1"/>
    <col min="10501" max="10747" width="9.140625" style="1"/>
    <col min="10748" max="10748" width="6.42578125" style="1" customWidth="1"/>
    <col min="10749" max="10749" width="76.140625" style="1" customWidth="1"/>
    <col min="10750" max="10750" width="27" style="1" customWidth="1"/>
    <col min="10751" max="10751" width="9.140625" style="1"/>
    <col min="10752" max="10752" width="11.28515625" style="1" bestFit="1" customWidth="1"/>
    <col min="10753" max="10753" width="16.85546875" style="1" bestFit="1" customWidth="1"/>
    <col min="10754" max="10755" width="9.140625" style="1"/>
    <col min="10756" max="10756" width="20.140625" style="1" customWidth="1"/>
    <col min="10757" max="11003" width="9.140625" style="1"/>
    <col min="11004" max="11004" width="6.42578125" style="1" customWidth="1"/>
    <col min="11005" max="11005" width="76.140625" style="1" customWidth="1"/>
    <col min="11006" max="11006" width="27" style="1" customWidth="1"/>
    <col min="11007" max="11007" width="9.140625" style="1"/>
    <col min="11008" max="11008" width="11.28515625" style="1" bestFit="1" customWidth="1"/>
    <col min="11009" max="11009" width="16.85546875" style="1" bestFit="1" customWidth="1"/>
    <col min="11010" max="11011" width="9.140625" style="1"/>
    <col min="11012" max="11012" width="20.140625" style="1" customWidth="1"/>
    <col min="11013" max="11259" width="9.140625" style="1"/>
    <col min="11260" max="11260" width="6.42578125" style="1" customWidth="1"/>
    <col min="11261" max="11261" width="76.140625" style="1" customWidth="1"/>
    <col min="11262" max="11262" width="27" style="1" customWidth="1"/>
    <col min="11263" max="11263" width="9.140625" style="1"/>
    <col min="11264" max="11264" width="11.28515625" style="1" bestFit="1" customWidth="1"/>
    <col min="11265" max="11265" width="16.85546875" style="1" bestFit="1" customWidth="1"/>
    <col min="11266" max="11267" width="9.140625" style="1"/>
    <col min="11268" max="11268" width="20.140625" style="1" customWidth="1"/>
    <col min="11269" max="11515" width="9.140625" style="1"/>
    <col min="11516" max="11516" width="6.42578125" style="1" customWidth="1"/>
    <col min="11517" max="11517" width="76.140625" style="1" customWidth="1"/>
    <col min="11518" max="11518" width="27" style="1" customWidth="1"/>
    <col min="11519" max="11519" width="9.140625" style="1"/>
    <col min="11520" max="11520" width="11.28515625" style="1" bestFit="1" customWidth="1"/>
    <col min="11521" max="11521" width="16.85546875" style="1" bestFit="1" customWidth="1"/>
    <col min="11522" max="11523" width="9.140625" style="1"/>
    <col min="11524" max="11524" width="20.140625" style="1" customWidth="1"/>
    <col min="11525" max="11771" width="9.140625" style="1"/>
    <col min="11772" max="11772" width="6.42578125" style="1" customWidth="1"/>
    <col min="11773" max="11773" width="76.140625" style="1" customWidth="1"/>
    <col min="11774" max="11774" width="27" style="1" customWidth="1"/>
    <col min="11775" max="11775" width="9.140625" style="1"/>
    <col min="11776" max="11776" width="11.28515625" style="1" bestFit="1" customWidth="1"/>
    <col min="11777" max="11777" width="16.85546875" style="1" bestFit="1" customWidth="1"/>
    <col min="11778" max="11779" width="9.140625" style="1"/>
    <col min="11780" max="11780" width="20.140625" style="1" customWidth="1"/>
    <col min="11781" max="12027" width="9.140625" style="1"/>
    <col min="12028" max="12028" width="6.42578125" style="1" customWidth="1"/>
    <col min="12029" max="12029" width="76.140625" style="1" customWidth="1"/>
    <col min="12030" max="12030" width="27" style="1" customWidth="1"/>
    <col min="12031" max="12031" width="9.140625" style="1"/>
    <col min="12032" max="12032" width="11.28515625" style="1" bestFit="1" customWidth="1"/>
    <col min="12033" max="12033" width="16.85546875" style="1" bestFit="1" customWidth="1"/>
    <col min="12034" max="12035" width="9.140625" style="1"/>
    <col min="12036" max="12036" width="20.140625" style="1" customWidth="1"/>
    <col min="12037" max="12283" width="9.140625" style="1"/>
    <col min="12284" max="12284" width="6.42578125" style="1" customWidth="1"/>
    <col min="12285" max="12285" width="76.140625" style="1" customWidth="1"/>
    <col min="12286" max="12286" width="27" style="1" customWidth="1"/>
    <col min="12287" max="12287" width="9.140625" style="1"/>
    <col min="12288" max="12288" width="11.28515625" style="1" bestFit="1" customWidth="1"/>
    <col min="12289" max="12289" width="16.85546875" style="1" bestFit="1" customWidth="1"/>
    <col min="12290" max="12291" width="9.140625" style="1"/>
    <col min="12292" max="12292" width="20.140625" style="1" customWidth="1"/>
    <col min="12293" max="12539" width="9.140625" style="1"/>
    <col min="12540" max="12540" width="6.42578125" style="1" customWidth="1"/>
    <col min="12541" max="12541" width="76.140625" style="1" customWidth="1"/>
    <col min="12542" max="12542" width="27" style="1" customWidth="1"/>
    <col min="12543" max="12543" width="9.140625" style="1"/>
    <col min="12544" max="12544" width="11.28515625" style="1" bestFit="1" customWidth="1"/>
    <col min="12545" max="12545" width="16.85546875" style="1" bestFit="1" customWidth="1"/>
    <col min="12546" max="12547" width="9.140625" style="1"/>
    <col min="12548" max="12548" width="20.140625" style="1" customWidth="1"/>
    <col min="12549" max="12795" width="9.140625" style="1"/>
    <col min="12796" max="12796" width="6.42578125" style="1" customWidth="1"/>
    <col min="12797" max="12797" width="76.140625" style="1" customWidth="1"/>
    <col min="12798" max="12798" width="27" style="1" customWidth="1"/>
    <col min="12799" max="12799" width="9.140625" style="1"/>
    <col min="12800" max="12800" width="11.28515625" style="1" bestFit="1" customWidth="1"/>
    <col min="12801" max="12801" width="16.85546875" style="1" bestFit="1" customWidth="1"/>
    <col min="12802" max="12803" width="9.140625" style="1"/>
    <col min="12804" max="12804" width="20.140625" style="1" customWidth="1"/>
    <col min="12805" max="13051" width="9.140625" style="1"/>
    <col min="13052" max="13052" width="6.42578125" style="1" customWidth="1"/>
    <col min="13053" max="13053" width="76.140625" style="1" customWidth="1"/>
    <col min="13054" max="13054" width="27" style="1" customWidth="1"/>
    <col min="13055" max="13055" width="9.140625" style="1"/>
    <col min="13056" max="13056" width="11.28515625" style="1" bestFit="1" customWidth="1"/>
    <col min="13057" max="13057" width="16.85546875" style="1" bestFit="1" customWidth="1"/>
    <col min="13058" max="13059" width="9.140625" style="1"/>
    <col min="13060" max="13060" width="20.140625" style="1" customWidth="1"/>
    <col min="13061" max="13307" width="9.140625" style="1"/>
    <col min="13308" max="13308" width="6.42578125" style="1" customWidth="1"/>
    <col min="13309" max="13309" width="76.140625" style="1" customWidth="1"/>
    <col min="13310" max="13310" width="27" style="1" customWidth="1"/>
    <col min="13311" max="13311" width="9.140625" style="1"/>
    <col min="13312" max="13312" width="11.28515625" style="1" bestFit="1" customWidth="1"/>
    <col min="13313" max="13313" width="16.85546875" style="1" bestFit="1" customWidth="1"/>
    <col min="13314" max="13315" width="9.140625" style="1"/>
    <col min="13316" max="13316" width="20.140625" style="1" customWidth="1"/>
    <col min="13317" max="13563" width="9.140625" style="1"/>
    <col min="13564" max="13564" width="6.42578125" style="1" customWidth="1"/>
    <col min="13565" max="13565" width="76.140625" style="1" customWidth="1"/>
    <col min="13566" max="13566" width="27" style="1" customWidth="1"/>
    <col min="13567" max="13567" width="9.140625" style="1"/>
    <col min="13568" max="13568" width="11.28515625" style="1" bestFit="1" customWidth="1"/>
    <col min="13569" max="13569" width="16.85546875" style="1" bestFit="1" customWidth="1"/>
    <col min="13570" max="13571" width="9.140625" style="1"/>
    <col min="13572" max="13572" width="20.140625" style="1" customWidth="1"/>
    <col min="13573" max="13819" width="9.140625" style="1"/>
    <col min="13820" max="13820" width="6.42578125" style="1" customWidth="1"/>
    <col min="13821" max="13821" width="76.140625" style="1" customWidth="1"/>
    <col min="13822" max="13822" width="27" style="1" customWidth="1"/>
    <col min="13823" max="13823" width="9.140625" style="1"/>
    <col min="13824" max="13824" width="11.28515625" style="1" bestFit="1" customWidth="1"/>
    <col min="13825" max="13825" width="16.85546875" style="1" bestFit="1" customWidth="1"/>
    <col min="13826" max="13827" width="9.140625" style="1"/>
    <col min="13828" max="13828" width="20.140625" style="1" customWidth="1"/>
    <col min="13829" max="14075" width="9.140625" style="1"/>
    <col min="14076" max="14076" width="6.42578125" style="1" customWidth="1"/>
    <col min="14077" max="14077" width="76.140625" style="1" customWidth="1"/>
    <col min="14078" max="14078" width="27" style="1" customWidth="1"/>
    <col min="14079" max="14079" width="9.140625" style="1"/>
    <col min="14080" max="14080" width="11.28515625" style="1" bestFit="1" customWidth="1"/>
    <col min="14081" max="14081" width="16.85546875" style="1" bestFit="1" customWidth="1"/>
    <col min="14082" max="14083" width="9.140625" style="1"/>
    <col min="14084" max="14084" width="20.140625" style="1" customWidth="1"/>
    <col min="14085" max="14331" width="9.140625" style="1"/>
    <col min="14332" max="14332" width="6.42578125" style="1" customWidth="1"/>
    <col min="14333" max="14333" width="76.140625" style="1" customWidth="1"/>
    <col min="14334" max="14334" width="27" style="1" customWidth="1"/>
    <col min="14335" max="14335" width="9.140625" style="1"/>
    <col min="14336" max="14336" width="11.28515625" style="1" bestFit="1" customWidth="1"/>
    <col min="14337" max="14337" width="16.85546875" style="1" bestFit="1" customWidth="1"/>
    <col min="14338" max="14339" width="9.140625" style="1"/>
    <col min="14340" max="14340" width="20.140625" style="1" customWidth="1"/>
    <col min="14341" max="14587" width="9.140625" style="1"/>
    <col min="14588" max="14588" width="6.42578125" style="1" customWidth="1"/>
    <col min="14589" max="14589" width="76.140625" style="1" customWidth="1"/>
    <col min="14590" max="14590" width="27" style="1" customWidth="1"/>
    <col min="14591" max="14591" width="9.140625" style="1"/>
    <col min="14592" max="14592" width="11.28515625" style="1" bestFit="1" customWidth="1"/>
    <col min="14593" max="14593" width="16.85546875" style="1" bestFit="1" customWidth="1"/>
    <col min="14594" max="14595" width="9.140625" style="1"/>
    <col min="14596" max="14596" width="20.140625" style="1" customWidth="1"/>
    <col min="14597" max="14843" width="9.140625" style="1"/>
    <col min="14844" max="14844" width="6.42578125" style="1" customWidth="1"/>
    <col min="14845" max="14845" width="76.140625" style="1" customWidth="1"/>
    <col min="14846" max="14846" width="27" style="1" customWidth="1"/>
    <col min="14847" max="14847" width="9.140625" style="1"/>
    <col min="14848" max="14848" width="11.28515625" style="1" bestFit="1" customWidth="1"/>
    <col min="14849" max="14849" width="16.85546875" style="1" bestFit="1" customWidth="1"/>
    <col min="14850" max="14851" width="9.140625" style="1"/>
    <col min="14852" max="14852" width="20.140625" style="1" customWidth="1"/>
    <col min="14853" max="15099" width="9.140625" style="1"/>
    <col min="15100" max="15100" width="6.42578125" style="1" customWidth="1"/>
    <col min="15101" max="15101" width="76.140625" style="1" customWidth="1"/>
    <col min="15102" max="15102" width="27" style="1" customWidth="1"/>
    <col min="15103" max="15103" width="9.140625" style="1"/>
    <col min="15104" max="15104" width="11.28515625" style="1" bestFit="1" customWidth="1"/>
    <col min="15105" max="15105" width="16.85546875" style="1" bestFit="1" customWidth="1"/>
    <col min="15106" max="15107" width="9.140625" style="1"/>
    <col min="15108" max="15108" width="20.140625" style="1" customWidth="1"/>
    <col min="15109" max="15355" width="9.140625" style="1"/>
    <col min="15356" max="15356" width="6.42578125" style="1" customWidth="1"/>
    <col min="15357" max="15357" width="76.140625" style="1" customWidth="1"/>
    <col min="15358" max="15358" width="27" style="1" customWidth="1"/>
    <col min="15359" max="15359" width="9.140625" style="1"/>
    <col min="15360" max="15360" width="11.28515625" style="1" bestFit="1" customWidth="1"/>
    <col min="15361" max="15361" width="16.85546875" style="1" bestFit="1" customWidth="1"/>
    <col min="15362" max="15363" width="9.140625" style="1"/>
    <col min="15364" max="15364" width="20.140625" style="1" customWidth="1"/>
    <col min="15365" max="15611" width="9.140625" style="1"/>
    <col min="15612" max="15612" width="6.42578125" style="1" customWidth="1"/>
    <col min="15613" max="15613" width="76.140625" style="1" customWidth="1"/>
    <col min="15614" max="15614" width="27" style="1" customWidth="1"/>
    <col min="15615" max="15615" width="9.140625" style="1"/>
    <col min="15616" max="15616" width="11.28515625" style="1" bestFit="1" customWidth="1"/>
    <col min="15617" max="15617" width="16.85546875" style="1" bestFit="1" customWidth="1"/>
    <col min="15618" max="15619" width="9.140625" style="1"/>
    <col min="15620" max="15620" width="20.140625" style="1" customWidth="1"/>
    <col min="15621" max="15867" width="9.140625" style="1"/>
    <col min="15868" max="15868" width="6.42578125" style="1" customWidth="1"/>
    <col min="15869" max="15869" width="76.140625" style="1" customWidth="1"/>
    <col min="15870" max="15870" width="27" style="1" customWidth="1"/>
    <col min="15871" max="15871" width="9.140625" style="1"/>
    <col min="15872" max="15872" width="11.28515625" style="1" bestFit="1" customWidth="1"/>
    <col min="15873" max="15873" width="16.85546875" style="1" bestFit="1" customWidth="1"/>
    <col min="15874" max="15875" width="9.140625" style="1"/>
    <col min="15876" max="15876" width="20.140625" style="1" customWidth="1"/>
    <col min="15877" max="16123" width="9.140625" style="1"/>
    <col min="16124" max="16124" width="6.42578125" style="1" customWidth="1"/>
    <col min="16125" max="16125" width="76.140625" style="1" customWidth="1"/>
    <col min="16126" max="16126" width="27" style="1" customWidth="1"/>
    <col min="16127" max="16127" width="9.140625" style="1"/>
    <col min="16128" max="16128" width="11.28515625" style="1" bestFit="1" customWidth="1"/>
    <col min="16129" max="16129" width="16.85546875" style="1" bestFit="1" customWidth="1"/>
    <col min="16130" max="16131" width="9.140625" style="1"/>
    <col min="16132" max="16132" width="20.140625" style="1" customWidth="1"/>
    <col min="16133" max="16384" width="9.140625" style="1"/>
  </cols>
  <sheetData>
    <row r="1" spans="1:4" x14ac:dyDescent="0.3">
      <c r="D1" s="11" t="s">
        <v>47</v>
      </c>
    </row>
    <row r="2" spans="1:4" x14ac:dyDescent="0.3">
      <c r="A2" s="46" t="s">
        <v>48</v>
      </c>
      <c r="B2" s="46"/>
      <c r="C2" s="46"/>
      <c r="D2" s="46"/>
    </row>
    <row r="3" spans="1:4" x14ac:dyDescent="0.3">
      <c r="A3" s="46" t="s">
        <v>13</v>
      </c>
      <c r="B3" s="46"/>
      <c r="C3" s="46"/>
      <c r="D3" s="46"/>
    </row>
    <row r="4" spans="1:4" x14ac:dyDescent="0.3">
      <c r="A4" s="46" t="s">
        <v>135</v>
      </c>
      <c r="B4" s="46"/>
      <c r="C4" s="46"/>
      <c r="D4" s="46"/>
    </row>
    <row r="5" spans="1:4" x14ac:dyDescent="0.3">
      <c r="A5" s="6"/>
      <c r="B5" s="7"/>
      <c r="C5" s="7"/>
      <c r="D5" s="7"/>
    </row>
    <row r="6" spans="1:4" x14ac:dyDescent="0.3">
      <c r="A6" s="63"/>
      <c r="B6" s="63"/>
      <c r="C6" s="63"/>
      <c r="D6" s="63"/>
    </row>
    <row r="7" spans="1:4" x14ac:dyDescent="0.3">
      <c r="A7" s="49" t="s">
        <v>10</v>
      </c>
      <c r="B7" s="49"/>
      <c r="C7" s="49"/>
      <c r="D7" s="49"/>
    </row>
    <row r="8" spans="1:4" x14ac:dyDescent="0.3">
      <c r="A8" s="49" t="s">
        <v>133</v>
      </c>
      <c r="B8" s="49"/>
      <c r="C8" s="49"/>
      <c r="D8" s="49"/>
    </row>
    <row r="9" spans="1:4" x14ac:dyDescent="0.3">
      <c r="A9" s="49" t="s">
        <v>129</v>
      </c>
      <c r="B9" s="49"/>
      <c r="C9" s="49"/>
      <c r="D9" s="49"/>
    </row>
    <row r="10" spans="1:4" x14ac:dyDescent="0.3">
      <c r="A10" s="62" t="s">
        <v>45</v>
      </c>
      <c r="B10" s="62"/>
      <c r="C10" s="62"/>
      <c r="D10" s="62"/>
    </row>
    <row r="11" spans="1:4" x14ac:dyDescent="0.3">
      <c r="A11" s="2"/>
      <c r="B11" s="52" t="s">
        <v>0</v>
      </c>
      <c r="C11" s="52"/>
      <c r="D11" s="52"/>
    </row>
    <row r="12" spans="1:4" s="4" customFormat="1" ht="20.25" customHeight="1" x14ac:dyDescent="0.25">
      <c r="A12" s="50" t="s">
        <v>1</v>
      </c>
      <c r="B12" s="54" t="s">
        <v>130</v>
      </c>
      <c r="C12" s="53" t="s">
        <v>14</v>
      </c>
      <c r="D12" s="53"/>
    </row>
    <row r="13" spans="1:4" s="4" customFormat="1" ht="29.25" customHeight="1" x14ac:dyDescent="0.25">
      <c r="A13" s="51"/>
      <c r="B13" s="55"/>
      <c r="C13" s="3" t="s">
        <v>127</v>
      </c>
      <c r="D13" s="9" t="s">
        <v>131</v>
      </c>
    </row>
    <row r="14" spans="1:4" s="4" customFormat="1" ht="22.5" customHeight="1" x14ac:dyDescent="0.25">
      <c r="A14" s="59" t="s">
        <v>42</v>
      </c>
      <c r="B14" s="60"/>
      <c r="C14" s="60"/>
      <c r="D14" s="61"/>
    </row>
    <row r="15" spans="1:4" s="4" customFormat="1" ht="22.5" customHeight="1" x14ac:dyDescent="0.25">
      <c r="A15" s="12" t="s">
        <v>43</v>
      </c>
      <c r="B15" s="38">
        <v>1711867.1</v>
      </c>
      <c r="C15" s="39">
        <v>1572324.5</v>
      </c>
      <c r="D15" s="40">
        <v>1537572.9</v>
      </c>
    </row>
    <row r="16" spans="1:4" s="4" customFormat="1" ht="22.5" customHeight="1" x14ac:dyDescent="0.25">
      <c r="A16" s="13" t="s">
        <v>44</v>
      </c>
      <c r="B16" s="41">
        <f>B15</f>
        <v>1711867.1</v>
      </c>
      <c r="C16" s="41">
        <f t="shared" ref="C16:D16" si="0">C15</f>
        <v>1572324.5</v>
      </c>
      <c r="D16" s="41">
        <f t="shared" si="0"/>
        <v>1537572.9</v>
      </c>
    </row>
    <row r="17" spans="1:5" s="4" customFormat="1" ht="22.5" customHeight="1" x14ac:dyDescent="0.25">
      <c r="A17" s="14" t="s">
        <v>11</v>
      </c>
      <c r="B17" s="42">
        <f>B15-B16</f>
        <v>0</v>
      </c>
      <c r="C17" s="42">
        <f>C15-C16</f>
        <v>0</v>
      </c>
      <c r="D17" s="42">
        <f>D15-D16</f>
        <v>0</v>
      </c>
    </row>
    <row r="18" spans="1:5" s="4" customFormat="1" ht="22.5" customHeight="1" x14ac:dyDescent="0.25">
      <c r="A18" s="56" t="s">
        <v>41</v>
      </c>
      <c r="B18" s="57"/>
      <c r="C18" s="57"/>
      <c r="D18" s="58"/>
    </row>
    <row r="19" spans="1:5" x14ac:dyDescent="0.3">
      <c r="A19" s="12" t="s">
        <v>43</v>
      </c>
      <c r="B19" s="29">
        <v>1678148.4</v>
      </c>
      <c r="C19" s="30">
        <v>1537913</v>
      </c>
      <c r="D19" s="31">
        <v>1502415</v>
      </c>
    </row>
    <row r="20" spans="1:5" s="5" customFormat="1" x14ac:dyDescent="0.3">
      <c r="A20" s="17" t="s">
        <v>44</v>
      </c>
      <c r="B20" s="31">
        <f>SUM(B21:B33)</f>
        <v>1678148.4000000004</v>
      </c>
      <c r="C20" s="31">
        <f>SUM(C21:C33)</f>
        <v>1520913.0000000002</v>
      </c>
      <c r="D20" s="31">
        <f>SUM(D21:D33)</f>
        <v>1467215</v>
      </c>
      <c r="E20" s="18"/>
    </row>
    <row r="21" spans="1:5" x14ac:dyDescent="0.3">
      <c r="A21" s="19" t="s">
        <v>2</v>
      </c>
      <c r="B21" s="32">
        <v>99852.05</v>
      </c>
      <c r="C21" s="32">
        <v>82907.7</v>
      </c>
      <c r="D21" s="32">
        <v>82312</v>
      </c>
      <c r="E21" s="20"/>
    </row>
    <row r="22" spans="1:5" x14ac:dyDescent="0.3">
      <c r="A22" s="19" t="s">
        <v>3</v>
      </c>
      <c r="B22" s="32">
        <v>2368</v>
      </c>
      <c r="C22" s="32">
        <v>2445.1999999999998</v>
      </c>
      <c r="D22" s="32">
        <v>2528.6999999999998</v>
      </c>
      <c r="E22" s="20"/>
    </row>
    <row r="23" spans="1:5" ht="36.75" customHeight="1" x14ac:dyDescent="0.3">
      <c r="A23" s="19" t="s">
        <v>4</v>
      </c>
      <c r="B23" s="32">
        <v>12971.3</v>
      </c>
      <c r="C23" s="32">
        <v>12833.1</v>
      </c>
      <c r="D23" s="32">
        <v>12907.4</v>
      </c>
      <c r="E23" s="20"/>
    </row>
    <row r="24" spans="1:5" x14ac:dyDescent="0.3">
      <c r="A24" s="19" t="s">
        <v>5</v>
      </c>
      <c r="B24" s="32">
        <v>90058.4</v>
      </c>
      <c r="C24" s="32">
        <v>72290.600000000006</v>
      </c>
      <c r="D24" s="32">
        <v>73416.899999999994</v>
      </c>
      <c r="E24" s="20"/>
    </row>
    <row r="25" spans="1:5" x14ac:dyDescent="0.3">
      <c r="A25" s="19" t="s">
        <v>6</v>
      </c>
      <c r="B25" s="33">
        <v>88902.7</v>
      </c>
      <c r="C25" s="32">
        <v>66229.3</v>
      </c>
      <c r="D25" s="32">
        <v>57424.1</v>
      </c>
      <c r="E25" s="20"/>
    </row>
    <row r="26" spans="1:5" x14ac:dyDescent="0.3">
      <c r="A26" s="19" t="s">
        <v>65</v>
      </c>
      <c r="B26" s="33">
        <v>3064.75</v>
      </c>
      <c r="C26" s="32">
        <v>0</v>
      </c>
      <c r="D26" s="32">
        <v>0</v>
      </c>
      <c r="E26" s="20"/>
    </row>
    <row r="27" spans="1:5" x14ac:dyDescent="0.3">
      <c r="A27" s="19" t="s">
        <v>7</v>
      </c>
      <c r="B27" s="32">
        <v>847627.38</v>
      </c>
      <c r="C27" s="32">
        <v>770709.3</v>
      </c>
      <c r="D27" s="32">
        <v>715157.28</v>
      </c>
      <c r="E27" s="20"/>
    </row>
    <row r="28" spans="1:5" ht="33" customHeight="1" x14ac:dyDescent="0.3">
      <c r="A28" s="19" t="s">
        <v>8</v>
      </c>
      <c r="B28" s="32">
        <v>65469.62</v>
      </c>
      <c r="C28" s="32">
        <v>59871.199999999997</v>
      </c>
      <c r="D28" s="32">
        <v>60052.82</v>
      </c>
      <c r="E28" s="20"/>
    </row>
    <row r="29" spans="1:5" ht="23.25" hidden="1" customHeight="1" x14ac:dyDescent="0.3">
      <c r="A29" s="19" t="s">
        <v>15</v>
      </c>
      <c r="B29" s="32"/>
      <c r="C29" s="32"/>
      <c r="D29" s="32"/>
      <c r="E29" s="20"/>
    </row>
    <row r="30" spans="1:5" x14ac:dyDescent="0.3">
      <c r="A30" s="19" t="s">
        <v>9</v>
      </c>
      <c r="B30" s="32">
        <v>296830.09999999998</v>
      </c>
      <c r="C30" s="32">
        <v>284491.40000000002</v>
      </c>
      <c r="D30" s="32">
        <v>293268.2</v>
      </c>
      <c r="E30" s="20"/>
    </row>
    <row r="31" spans="1:5" x14ac:dyDescent="0.3">
      <c r="A31" s="19" t="s">
        <v>16</v>
      </c>
      <c r="B31" s="32">
        <v>53511.1</v>
      </c>
      <c r="C31" s="32">
        <v>52443.7</v>
      </c>
      <c r="D31" s="32">
        <v>52661.8</v>
      </c>
      <c r="E31" s="20"/>
    </row>
    <row r="32" spans="1:5" ht="31.5" hidden="1" x14ac:dyDescent="0.3">
      <c r="A32" s="19" t="s">
        <v>17</v>
      </c>
      <c r="B32" s="32"/>
      <c r="C32" s="32"/>
      <c r="D32" s="32"/>
      <c r="E32" s="20"/>
    </row>
    <row r="33" spans="1:5" x14ac:dyDescent="0.3">
      <c r="A33" s="19" t="s">
        <v>18</v>
      </c>
      <c r="B33" s="32">
        <v>117493</v>
      </c>
      <c r="C33" s="32">
        <v>116691.5</v>
      </c>
      <c r="D33" s="32">
        <v>117485.8</v>
      </c>
      <c r="E33" s="20"/>
    </row>
    <row r="34" spans="1:5" s="5" customFormat="1" ht="32.25" x14ac:dyDescent="0.3">
      <c r="A34" s="21" t="s">
        <v>134</v>
      </c>
      <c r="B34" s="31">
        <f>B19-B20</f>
        <v>0</v>
      </c>
      <c r="C34" s="31">
        <f t="shared" ref="C34:D34" si="1">C19-C20</f>
        <v>16999.999999999767</v>
      </c>
      <c r="D34" s="31">
        <f t="shared" si="1"/>
        <v>35200</v>
      </c>
      <c r="E34" s="18"/>
    </row>
    <row r="35" spans="1:5" x14ac:dyDescent="0.3">
      <c r="A35" s="47" t="s">
        <v>12</v>
      </c>
      <c r="B35" s="48"/>
      <c r="C35" s="48"/>
      <c r="D35" s="48"/>
      <c r="E35" s="20"/>
    </row>
    <row r="36" spans="1:5" x14ac:dyDescent="0.3">
      <c r="A36" s="15" t="s">
        <v>63</v>
      </c>
      <c r="B36" s="34">
        <v>24891.06</v>
      </c>
      <c r="C36" s="34"/>
      <c r="D36" s="34"/>
    </row>
    <row r="37" spans="1:5" x14ac:dyDescent="0.3">
      <c r="A37" s="15" t="s">
        <v>128</v>
      </c>
      <c r="B37" s="34"/>
      <c r="C37" s="34">
        <v>25636.46</v>
      </c>
      <c r="D37" s="34"/>
    </row>
    <row r="38" spans="1:5" x14ac:dyDescent="0.3">
      <c r="A38" s="15" t="s">
        <v>132</v>
      </c>
      <c r="B38" s="34"/>
      <c r="C38" s="34"/>
      <c r="D38" s="34">
        <v>26680.5</v>
      </c>
    </row>
  </sheetData>
  <mergeCells count="15">
    <mergeCell ref="A4:D4"/>
    <mergeCell ref="A3:D3"/>
    <mergeCell ref="A2:D2"/>
    <mergeCell ref="A35:D35"/>
    <mergeCell ref="A7:D7"/>
    <mergeCell ref="A8:D8"/>
    <mergeCell ref="A9:D9"/>
    <mergeCell ref="A12:A13"/>
    <mergeCell ref="B11:D11"/>
    <mergeCell ref="C12:D12"/>
    <mergeCell ref="B12:B13"/>
    <mergeCell ref="A18:D18"/>
    <mergeCell ref="A14:D14"/>
    <mergeCell ref="A10:D10"/>
    <mergeCell ref="A6:D6"/>
  </mergeCells>
  <pageMargins left="0.98425196850393704" right="0.59055118110236227" top="0.59055118110236227" bottom="0.59055118110236227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0" zoomScaleNormal="100" workbookViewId="0">
      <selection activeCell="Q45" sqref="Q45"/>
    </sheetView>
  </sheetViews>
  <sheetFormatPr defaultRowHeight="15.75" x14ac:dyDescent="0.25"/>
  <cols>
    <col min="1" max="1" width="40.7109375" style="10" customWidth="1"/>
    <col min="2" max="2" width="12.42578125" style="10" customWidth="1"/>
    <col min="3" max="3" width="10.7109375" style="10" customWidth="1"/>
    <col min="4" max="6" width="15.7109375" style="10" customWidth="1"/>
  </cols>
  <sheetData>
    <row r="1" spans="1:7" ht="35.25" customHeight="1" x14ac:dyDescent="0.25">
      <c r="A1" s="64" t="s">
        <v>46</v>
      </c>
      <c r="B1" s="64"/>
      <c r="C1" s="64"/>
      <c r="D1" s="64"/>
      <c r="E1" s="64"/>
      <c r="F1" s="64"/>
      <c r="G1" s="64"/>
    </row>
    <row r="2" spans="1:7" x14ac:dyDescent="0.25">
      <c r="A2" s="16"/>
      <c r="B2" s="16"/>
      <c r="C2" s="16"/>
      <c r="D2" s="16"/>
      <c r="E2" s="16"/>
      <c r="F2" s="16" t="s">
        <v>0</v>
      </c>
      <c r="G2" s="16"/>
    </row>
    <row r="3" spans="1:7" x14ac:dyDescent="0.25">
      <c r="A3" s="65" t="s">
        <v>1</v>
      </c>
      <c r="B3" s="67" t="s">
        <v>66</v>
      </c>
      <c r="C3" s="68"/>
      <c r="D3" s="65" t="s">
        <v>64</v>
      </c>
      <c r="E3" s="65" t="s">
        <v>127</v>
      </c>
      <c r="F3" s="65" t="s">
        <v>131</v>
      </c>
    </row>
    <row r="4" spans="1:7" x14ac:dyDescent="0.25">
      <c r="A4" s="66"/>
      <c r="B4" s="28" t="s">
        <v>126</v>
      </c>
      <c r="C4" s="28" t="s">
        <v>67</v>
      </c>
      <c r="D4" s="66"/>
      <c r="E4" s="66"/>
      <c r="F4" s="66"/>
    </row>
    <row r="5" spans="1:7" x14ac:dyDescent="0.25">
      <c r="A5" s="22" t="s">
        <v>68</v>
      </c>
      <c r="B5" s="23" t="s">
        <v>69</v>
      </c>
      <c r="C5" s="23"/>
      <c r="D5" s="35">
        <f>D6+D8+D24+D31+D36+D44+D49+D53+D55+D59+D67</f>
        <v>1678148.4000000001</v>
      </c>
      <c r="E5" s="35">
        <f t="shared" ref="E5:F5" si="0">E6+E8+E24+E31+E36+E44+E49+E53+E55+E59+E67</f>
        <v>1520913</v>
      </c>
      <c r="F5" s="35">
        <f t="shared" si="0"/>
        <v>1467254.9999999998</v>
      </c>
    </row>
    <row r="6" spans="1:7" ht="31.5" x14ac:dyDescent="0.25">
      <c r="A6" s="24" t="s">
        <v>70</v>
      </c>
      <c r="B6" s="25" t="s">
        <v>71</v>
      </c>
      <c r="C6" s="25"/>
      <c r="D6" s="36">
        <f>D7</f>
        <v>1389.2</v>
      </c>
      <c r="E6" s="36">
        <f t="shared" ref="E6:F6" si="1">E7</f>
        <v>1389.2</v>
      </c>
      <c r="F6" s="36">
        <f t="shared" si="1"/>
        <v>1389.2</v>
      </c>
    </row>
    <row r="7" spans="1:7" ht="78.75" x14ac:dyDescent="0.25">
      <c r="A7" s="26" t="s">
        <v>72</v>
      </c>
      <c r="B7" s="27" t="s">
        <v>71</v>
      </c>
      <c r="C7" s="27" t="s">
        <v>19</v>
      </c>
      <c r="D7" s="37">
        <v>1389.2</v>
      </c>
      <c r="E7" s="37">
        <v>1389.2</v>
      </c>
      <c r="F7" s="37">
        <v>1389.2</v>
      </c>
    </row>
    <row r="8" spans="1:7" ht="31.5" x14ac:dyDescent="0.25">
      <c r="A8" s="24" t="s">
        <v>73</v>
      </c>
      <c r="B8" s="25" t="s">
        <v>74</v>
      </c>
      <c r="C8" s="25"/>
      <c r="D8" s="36">
        <f>D9+D10+D11+D12+D13+D14+D15+D16+D17+D18+D19+D20+D21+D22+D23</f>
        <v>153093</v>
      </c>
      <c r="E8" s="36">
        <f t="shared" ref="E8:F8" si="2">E9+E10+E11+E12+E13+E14+E15+E16+E17+E18+E19+E20+E21+E22+E23</f>
        <v>136145.60000000001</v>
      </c>
      <c r="F8" s="36">
        <f t="shared" si="2"/>
        <v>135823.69999999998</v>
      </c>
    </row>
    <row r="9" spans="1:7" ht="63" x14ac:dyDescent="0.25">
      <c r="A9" s="26" t="s">
        <v>75</v>
      </c>
      <c r="B9" s="27" t="s">
        <v>74</v>
      </c>
      <c r="C9" s="27" t="s">
        <v>49</v>
      </c>
      <c r="D9" s="37">
        <v>1754.84</v>
      </c>
      <c r="E9" s="37">
        <v>1754.84</v>
      </c>
      <c r="F9" s="37">
        <v>1754.84</v>
      </c>
    </row>
    <row r="10" spans="1:7" ht="94.5" x14ac:dyDescent="0.25">
      <c r="A10" s="26" t="s">
        <v>76</v>
      </c>
      <c r="B10" s="27" t="s">
        <v>74</v>
      </c>
      <c r="C10" s="27" t="s">
        <v>50</v>
      </c>
      <c r="D10" s="37">
        <v>40831.230000000003</v>
      </c>
      <c r="E10" s="37">
        <v>35957.910000000003</v>
      </c>
      <c r="F10" s="37">
        <v>36026.51</v>
      </c>
    </row>
    <row r="11" spans="1:7" x14ac:dyDescent="0.25">
      <c r="A11" s="26" t="s">
        <v>77</v>
      </c>
      <c r="B11" s="27" t="s">
        <v>74</v>
      </c>
      <c r="C11" s="27" t="s">
        <v>59</v>
      </c>
      <c r="D11" s="37">
        <v>31.5</v>
      </c>
      <c r="E11" s="37">
        <v>2.2000000000000002</v>
      </c>
      <c r="F11" s="37">
        <v>1.9</v>
      </c>
    </row>
    <row r="12" spans="1:7" x14ac:dyDescent="0.25">
      <c r="A12" s="26" t="s">
        <v>78</v>
      </c>
      <c r="B12" s="27" t="s">
        <v>74</v>
      </c>
      <c r="C12" s="27" t="s">
        <v>20</v>
      </c>
      <c r="D12" s="37">
        <v>22600.28</v>
      </c>
      <c r="E12" s="37">
        <v>16608.349999999999</v>
      </c>
      <c r="F12" s="37">
        <v>15925.75</v>
      </c>
    </row>
    <row r="13" spans="1:7" x14ac:dyDescent="0.25">
      <c r="A13" s="26" t="s">
        <v>79</v>
      </c>
      <c r="B13" s="27" t="s">
        <v>74</v>
      </c>
      <c r="C13" s="27" t="s">
        <v>51</v>
      </c>
      <c r="D13" s="37">
        <v>1639.9</v>
      </c>
      <c r="E13" s="37">
        <v>1501.7</v>
      </c>
      <c r="F13" s="37">
        <v>1576</v>
      </c>
    </row>
    <row r="14" spans="1:7" x14ac:dyDescent="0.25">
      <c r="A14" s="26" t="s">
        <v>80</v>
      </c>
      <c r="B14" s="27" t="s">
        <v>74</v>
      </c>
      <c r="C14" s="27" t="s">
        <v>62</v>
      </c>
      <c r="D14" s="37">
        <v>11331.4</v>
      </c>
      <c r="E14" s="37">
        <v>11331.4</v>
      </c>
      <c r="F14" s="37">
        <v>11331.4</v>
      </c>
    </row>
    <row r="15" spans="1:7" x14ac:dyDescent="0.25">
      <c r="A15" s="26" t="s">
        <v>81</v>
      </c>
      <c r="B15" s="27" t="s">
        <v>74</v>
      </c>
      <c r="C15" s="27" t="s">
        <v>52</v>
      </c>
      <c r="D15" s="37">
        <v>380</v>
      </c>
      <c r="E15" s="37">
        <v>380</v>
      </c>
      <c r="F15" s="37">
        <v>380</v>
      </c>
    </row>
    <row r="16" spans="1:7" x14ac:dyDescent="0.25">
      <c r="A16" s="26" t="s">
        <v>82</v>
      </c>
      <c r="B16" s="27" t="s">
        <v>74</v>
      </c>
      <c r="C16" s="27" t="s">
        <v>60</v>
      </c>
      <c r="D16" s="37">
        <v>1220.5999999999999</v>
      </c>
      <c r="E16" s="37">
        <v>920.6</v>
      </c>
      <c r="F16" s="37">
        <v>920.6</v>
      </c>
    </row>
    <row r="17" spans="1:6" x14ac:dyDescent="0.25">
      <c r="A17" s="26" t="s">
        <v>83</v>
      </c>
      <c r="B17" s="27" t="s">
        <v>74</v>
      </c>
      <c r="C17" s="27" t="s">
        <v>53</v>
      </c>
      <c r="D17" s="37">
        <v>14709.2</v>
      </c>
      <c r="E17" s="37">
        <v>14744.9</v>
      </c>
      <c r="F17" s="37">
        <v>14744.9</v>
      </c>
    </row>
    <row r="18" spans="1:6" ht="31.5" x14ac:dyDescent="0.25">
      <c r="A18" s="26" t="s">
        <v>123</v>
      </c>
      <c r="B18" s="27" t="s">
        <v>74</v>
      </c>
      <c r="C18" s="27" t="s">
        <v>21</v>
      </c>
      <c r="D18" s="37">
        <v>0</v>
      </c>
      <c r="E18" s="37">
        <v>0</v>
      </c>
      <c r="F18" s="37">
        <v>0</v>
      </c>
    </row>
    <row r="19" spans="1:6" x14ac:dyDescent="0.25">
      <c r="A19" s="26" t="s">
        <v>84</v>
      </c>
      <c r="B19" s="27" t="s">
        <v>74</v>
      </c>
      <c r="C19" s="27" t="s">
        <v>38</v>
      </c>
      <c r="D19" s="37">
        <v>1518.2</v>
      </c>
      <c r="E19" s="37">
        <v>0</v>
      </c>
      <c r="F19" s="37">
        <v>0</v>
      </c>
    </row>
    <row r="20" spans="1:6" ht="31.5" x14ac:dyDescent="0.25">
      <c r="A20" s="26" t="s">
        <v>119</v>
      </c>
      <c r="B20" s="27" t="s">
        <v>74</v>
      </c>
      <c r="C20" s="27" t="s">
        <v>120</v>
      </c>
      <c r="D20" s="37">
        <v>3064.75</v>
      </c>
      <c r="E20" s="37">
        <v>0</v>
      </c>
      <c r="F20" s="37">
        <v>0</v>
      </c>
    </row>
    <row r="21" spans="1:6" x14ac:dyDescent="0.25">
      <c r="A21" s="26" t="s">
        <v>87</v>
      </c>
      <c r="B21" s="27" t="s">
        <v>74</v>
      </c>
      <c r="C21" s="27" t="s">
        <v>34</v>
      </c>
      <c r="D21" s="37">
        <v>500</v>
      </c>
      <c r="E21" s="37">
        <v>500</v>
      </c>
      <c r="F21" s="37">
        <v>500</v>
      </c>
    </row>
    <row r="22" spans="1:6" x14ac:dyDescent="0.25">
      <c r="A22" s="26" t="s">
        <v>88</v>
      </c>
      <c r="B22" s="27" t="s">
        <v>74</v>
      </c>
      <c r="C22" s="27" t="s">
        <v>24</v>
      </c>
      <c r="D22" s="37">
        <v>36629.31</v>
      </c>
      <c r="E22" s="37">
        <v>35561.54</v>
      </c>
      <c r="F22" s="37">
        <v>35779.64</v>
      </c>
    </row>
    <row r="23" spans="1:6" x14ac:dyDescent="0.25">
      <c r="A23" s="26" t="s">
        <v>89</v>
      </c>
      <c r="B23" s="27" t="s">
        <v>74</v>
      </c>
      <c r="C23" s="27" t="s">
        <v>61</v>
      </c>
      <c r="D23" s="37">
        <v>16881.79</v>
      </c>
      <c r="E23" s="37">
        <v>16882.16</v>
      </c>
      <c r="F23" s="37">
        <v>16882.16</v>
      </c>
    </row>
    <row r="24" spans="1:6" ht="47.25" x14ac:dyDescent="0.25">
      <c r="A24" s="24" t="s">
        <v>25</v>
      </c>
      <c r="B24" s="25" t="s">
        <v>90</v>
      </c>
      <c r="C24" s="25"/>
      <c r="D24" s="36">
        <f>D25+D26+D27+D28+D29+D30</f>
        <v>147168.90000000002</v>
      </c>
      <c r="E24" s="36">
        <f t="shared" ref="E24:F24" si="3">E25+E26+E27+E28+E29+E30</f>
        <v>135283.20000000001</v>
      </c>
      <c r="F24" s="36">
        <f t="shared" si="3"/>
        <v>136174.70000000001</v>
      </c>
    </row>
    <row r="25" spans="1:6" ht="63" x14ac:dyDescent="0.25">
      <c r="A25" s="26" t="s">
        <v>91</v>
      </c>
      <c r="B25" s="27" t="s">
        <v>90</v>
      </c>
      <c r="C25" s="27" t="s">
        <v>26</v>
      </c>
      <c r="D25" s="37">
        <v>16183.3</v>
      </c>
      <c r="E25" s="37">
        <v>16146.5</v>
      </c>
      <c r="F25" s="37">
        <v>16160.2</v>
      </c>
    </row>
    <row r="26" spans="1:6" x14ac:dyDescent="0.25">
      <c r="A26" s="26" t="s">
        <v>92</v>
      </c>
      <c r="B26" s="27" t="s">
        <v>90</v>
      </c>
      <c r="C26" s="27" t="s">
        <v>27</v>
      </c>
      <c r="D26" s="37">
        <v>510</v>
      </c>
      <c r="E26" s="37">
        <v>0</v>
      </c>
      <c r="F26" s="37">
        <v>0</v>
      </c>
    </row>
    <row r="27" spans="1:6" ht="31.5" x14ac:dyDescent="0.25">
      <c r="A27" s="26" t="s">
        <v>93</v>
      </c>
      <c r="B27" s="27" t="s">
        <v>90</v>
      </c>
      <c r="C27" s="27" t="s">
        <v>28</v>
      </c>
      <c r="D27" s="37">
        <v>2368</v>
      </c>
      <c r="E27" s="37">
        <v>2445.1999999999998</v>
      </c>
      <c r="F27" s="37">
        <v>2528.6999999999998</v>
      </c>
    </row>
    <row r="28" spans="1:6" x14ac:dyDescent="0.25">
      <c r="A28" s="26" t="s">
        <v>108</v>
      </c>
      <c r="B28" s="27" t="s">
        <v>90</v>
      </c>
      <c r="C28" s="27" t="s">
        <v>23</v>
      </c>
      <c r="D28" s="37">
        <v>10614.6</v>
      </c>
      <c r="E28" s="37">
        <v>0</v>
      </c>
      <c r="F28" s="37">
        <v>0</v>
      </c>
    </row>
    <row r="29" spans="1:6" ht="63" x14ac:dyDescent="0.25">
      <c r="A29" s="26" t="s">
        <v>94</v>
      </c>
      <c r="B29" s="27" t="s">
        <v>90</v>
      </c>
      <c r="C29" s="27" t="s">
        <v>29</v>
      </c>
      <c r="D29" s="37">
        <v>22533.4</v>
      </c>
      <c r="E29" s="37">
        <v>18026.7</v>
      </c>
      <c r="F29" s="37">
        <v>18026.7</v>
      </c>
    </row>
    <row r="30" spans="1:6" ht="31.5" x14ac:dyDescent="0.25">
      <c r="A30" s="26" t="s">
        <v>95</v>
      </c>
      <c r="B30" s="27" t="s">
        <v>90</v>
      </c>
      <c r="C30" s="27" t="s">
        <v>96</v>
      </c>
      <c r="D30" s="37">
        <v>94959.6</v>
      </c>
      <c r="E30" s="37">
        <v>98664.8</v>
      </c>
      <c r="F30" s="37">
        <v>99459.1</v>
      </c>
    </row>
    <row r="31" spans="1:6" ht="78.75" x14ac:dyDescent="0.25">
      <c r="A31" s="24" t="s">
        <v>97</v>
      </c>
      <c r="B31" s="25" t="s">
        <v>98</v>
      </c>
      <c r="C31" s="25"/>
      <c r="D31" s="36">
        <f>D32+D33+D34+D35</f>
        <v>96069.2</v>
      </c>
      <c r="E31" s="36">
        <f t="shared" ref="E31:F31" si="4">E32+E33+E34+E35</f>
        <v>84966.099999999991</v>
      </c>
      <c r="F31" s="36">
        <f t="shared" si="4"/>
        <v>85192.900000000009</v>
      </c>
    </row>
    <row r="32" spans="1:6" x14ac:dyDescent="0.25">
      <c r="A32" s="26" t="s">
        <v>99</v>
      </c>
      <c r="B32" s="27" t="s">
        <v>98</v>
      </c>
      <c r="C32" s="27" t="s">
        <v>57</v>
      </c>
      <c r="D32" s="37">
        <v>30178.58</v>
      </c>
      <c r="E32" s="37">
        <v>24723.89</v>
      </c>
      <c r="F32" s="37">
        <v>24769.07</v>
      </c>
    </row>
    <row r="33" spans="1:6" x14ac:dyDescent="0.25">
      <c r="A33" s="26" t="s">
        <v>100</v>
      </c>
      <c r="B33" s="27" t="s">
        <v>98</v>
      </c>
      <c r="C33" s="27" t="s">
        <v>58</v>
      </c>
      <c r="D33" s="37">
        <v>421</v>
      </c>
      <c r="E33" s="37">
        <v>371</v>
      </c>
      <c r="F33" s="37">
        <v>371</v>
      </c>
    </row>
    <row r="34" spans="1:6" x14ac:dyDescent="0.25">
      <c r="A34" s="26" t="s">
        <v>101</v>
      </c>
      <c r="B34" s="27" t="s">
        <v>98</v>
      </c>
      <c r="C34" s="27" t="s">
        <v>31</v>
      </c>
      <c r="D34" s="37">
        <v>60576.7</v>
      </c>
      <c r="E34" s="37">
        <v>54978.29</v>
      </c>
      <c r="F34" s="37">
        <v>55159.91</v>
      </c>
    </row>
    <row r="35" spans="1:6" ht="31.5" x14ac:dyDescent="0.25">
      <c r="A35" s="26" t="s">
        <v>102</v>
      </c>
      <c r="B35" s="27" t="s">
        <v>98</v>
      </c>
      <c r="C35" s="27" t="s">
        <v>32</v>
      </c>
      <c r="D35" s="37">
        <v>4892.92</v>
      </c>
      <c r="E35" s="37">
        <v>4892.92</v>
      </c>
      <c r="F35" s="37">
        <v>4892.92</v>
      </c>
    </row>
    <row r="36" spans="1:6" ht="63" x14ac:dyDescent="0.25">
      <c r="A36" s="24" t="s">
        <v>103</v>
      </c>
      <c r="B36" s="25" t="s">
        <v>104</v>
      </c>
      <c r="C36" s="25"/>
      <c r="D36" s="36">
        <f>D37+D38+D39+D40+D41+D42+D43</f>
        <v>701025.29999999993</v>
      </c>
      <c r="E36" s="36">
        <f t="shared" ref="E36:F36" si="5">E37+E38+E39+E40+E41+E42+E43</f>
        <v>694040.1</v>
      </c>
      <c r="F36" s="36">
        <f t="shared" si="5"/>
        <v>703100.89999999991</v>
      </c>
    </row>
    <row r="37" spans="1:6" x14ac:dyDescent="0.25">
      <c r="A37" s="26" t="s">
        <v>105</v>
      </c>
      <c r="B37" s="27" t="s">
        <v>104</v>
      </c>
      <c r="C37" s="27" t="s">
        <v>56</v>
      </c>
      <c r="D37" s="37">
        <v>236833</v>
      </c>
      <c r="E37" s="37">
        <v>237763.3</v>
      </c>
      <c r="F37" s="37">
        <v>238655.5</v>
      </c>
    </row>
    <row r="38" spans="1:6" x14ac:dyDescent="0.25">
      <c r="A38" s="26" t="s">
        <v>106</v>
      </c>
      <c r="B38" s="27" t="s">
        <v>104</v>
      </c>
      <c r="C38" s="27" t="s">
        <v>30</v>
      </c>
      <c r="D38" s="37">
        <v>382623</v>
      </c>
      <c r="E38" s="37">
        <v>374819.7</v>
      </c>
      <c r="F38" s="37">
        <v>381718.6</v>
      </c>
    </row>
    <row r="39" spans="1:6" x14ac:dyDescent="0.25">
      <c r="A39" s="26" t="s">
        <v>99</v>
      </c>
      <c r="B39" s="27" t="s">
        <v>104</v>
      </c>
      <c r="C39" s="27" t="s">
        <v>57</v>
      </c>
      <c r="D39" s="37">
        <v>29059.1</v>
      </c>
      <c r="E39" s="37">
        <v>29533.5</v>
      </c>
      <c r="F39" s="37">
        <v>29276.6</v>
      </c>
    </row>
    <row r="40" spans="1:6" x14ac:dyDescent="0.25">
      <c r="A40" s="26" t="s">
        <v>100</v>
      </c>
      <c r="B40" s="27" t="s">
        <v>104</v>
      </c>
      <c r="C40" s="27" t="s">
        <v>58</v>
      </c>
      <c r="D40" s="37">
        <v>18004.2</v>
      </c>
      <c r="E40" s="37">
        <v>18159</v>
      </c>
      <c r="F40" s="37">
        <v>19683.900000000001</v>
      </c>
    </row>
    <row r="41" spans="1:6" x14ac:dyDescent="0.25">
      <c r="A41" s="26" t="s">
        <v>107</v>
      </c>
      <c r="B41" s="27" t="s">
        <v>104</v>
      </c>
      <c r="C41" s="27" t="s">
        <v>33</v>
      </c>
      <c r="D41" s="37">
        <v>20822.3</v>
      </c>
      <c r="E41" s="37">
        <v>20680.900000000001</v>
      </c>
      <c r="F41" s="37">
        <v>20682.599999999999</v>
      </c>
    </row>
    <row r="42" spans="1:6" x14ac:dyDescent="0.25">
      <c r="A42" s="26" t="s">
        <v>108</v>
      </c>
      <c r="B42" s="27" t="s">
        <v>104</v>
      </c>
      <c r="C42" s="27" t="s">
        <v>23</v>
      </c>
      <c r="D42" s="37">
        <v>7735.7</v>
      </c>
      <c r="E42" s="37">
        <v>7735.7</v>
      </c>
      <c r="F42" s="37">
        <v>7735.7</v>
      </c>
    </row>
    <row r="43" spans="1:6" x14ac:dyDescent="0.25">
      <c r="A43" s="26" t="s">
        <v>87</v>
      </c>
      <c r="B43" s="27" t="s">
        <v>104</v>
      </c>
      <c r="C43" s="27" t="s">
        <v>34</v>
      </c>
      <c r="D43" s="37">
        <v>5948</v>
      </c>
      <c r="E43" s="37">
        <v>5348</v>
      </c>
      <c r="F43" s="37">
        <v>5348</v>
      </c>
    </row>
    <row r="44" spans="1:6" ht="47.25" x14ac:dyDescent="0.25">
      <c r="A44" s="24" t="s">
        <v>109</v>
      </c>
      <c r="B44" s="25" t="s">
        <v>110</v>
      </c>
      <c r="C44" s="25"/>
      <c r="D44" s="36">
        <f>D45+D46+D47+D48</f>
        <v>253821.7</v>
      </c>
      <c r="E44" s="36">
        <f t="shared" ref="E44:F44" si="6">E45+E46+E47+E48</f>
        <v>252697.60000000003</v>
      </c>
      <c r="F44" s="36">
        <f t="shared" si="6"/>
        <v>261474.4</v>
      </c>
    </row>
    <row r="45" spans="1:6" x14ac:dyDescent="0.25">
      <c r="A45" s="26" t="s">
        <v>111</v>
      </c>
      <c r="B45" s="27" t="s">
        <v>110</v>
      </c>
      <c r="C45" s="27" t="s">
        <v>54</v>
      </c>
      <c r="D45" s="37">
        <v>80615.3</v>
      </c>
      <c r="E45" s="37">
        <v>81358.3</v>
      </c>
      <c r="F45" s="37">
        <v>81642.2</v>
      </c>
    </row>
    <row r="46" spans="1:6" x14ac:dyDescent="0.25">
      <c r="A46" s="26" t="s">
        <v>108</v>
      </c>
      <c r="B46" s="27" t="s">
        <v>110</v>
      </c>
      <c r="C46" s="27" t="s">
        <v>23</v>
      </c>
      <c r="D46" s="37">
        <v>104329.5</v>
      </c>
      <c r="E46" s="37">
        <v>101069.4</v>
      </c>
      <c r="F46" s="37">
        <v>108113.60000000001</v>
      </c>
    </row>
    <row r="47" spans="1:6" x14ac:dyDescent="0.25">
      <c r="A47" s="26" t="s">
        <v>87</v>
      </c>
      <c r="B47" s="27" t="s">
        <v>110</v>
      </c>
      <c r="C47" s="27" t="s">
        <v>34</v>
      </c>
      <c r="D47" s="37">
        <v>56225.2</v>
      </c>
      <c r="E47" s="37">
        <v>57618.2</v>
      </c>
      <c r="F47" s="37">
        <v>59066.9</v>
      </c>
    </row>
    <row r="48" spans="1:6" ht="31.5" x14ac:dyDescent="0.25">
      <c r="A48" s="26" t="s">
        <v>112</v>
      </c>
      <c r="B48" s="27" t="s">
        <v>110</v>
      </c>
      <c r="C48" s="27" t="s">
        <v>55</v>
      </c>
      <c r="D48" s="37">
        <v>12651.7</v>
      </c>
      <c r="E48" s="37">
        <v>12651.7</v>
      </c>
      <c r="F48" s="37">
        <v>12651.7</v>
      </c>
    </row>
    <row r="49" spans="1:6" ht="63" x14ac:dyDescent="0.25">
      <c r="A49" s="24" t="s">
        <v>113</v>
      </c>
      <c r="B49" s="25" t="s">
        <v>114</v>
      </c>
      <c r="C49" s="25"/>
      <c r="D49" s="36">
        <f>D50+D51+D52</f>
        <v>76266.5</v>
      </c>
      <c r="E49" s="36">
        <f t="shared" ref="E49:F49" si="7">E50+E51+E52</f>
        <v>21584.699999999997</v>
      </c>
      <c r="F49" s="36">
        <f t="shared" si="7"/>
        <v>21584.699999999997</v>
      </c>
    </row>
    <row r="50" spans="1:6" x14ac:dyDescent="0.25">
      <c r="A50" s="26" t="s">
        <v>78</v>
      </c>
      <c r="B50" s="27" t="s">
        <v>114</v>
      </c>
      <c r="C50" s="27" t="s">
        <v>20</v>
      </c>
      <c r="D50" s="37">
        <v>8740.6</v>
      </c>
      <c r="E50" s="37">
        <v>3374.6</v>
      </c>
      <c r="F50" s="37">
        <v>3374.6</v>
      </c>
    </row>
    <row r="51" spans="1:6" x14ac:dyDescent="0.25">
      <c r="A51" s="26" t="s">
        <v>84</v>
      </c>
      <c r="B51" s="27" t="s">
        <v>114</v>
      </c>
      <c r="C51" s="27" t="s">
        <v>22</v>
      </c>
      <c r="D51" s="37">
        <v>49315.8</v>
      </c>
      <c r="E51" s="37">
        <v>0</v>
      </c>
      <c r="F51" s="37">
        <v>0</v>
      </c>
    </row>
    <row r="52" spans="1:6" x14ac:dyDescent="0.25">
      <c r="A52" s="26" t="s">
        <v>87</v>
      </c>
      <c r="B52" s="27" t="s">
        <v>114</v>
      </c>
      <c r="C52" s="27" t="s">
        <v>34</v>
      </c>
      <c r="D52" s="37">
        <v>18210.099999999999</v>
      </c>
      <c r="E52" s="37">
        <v>18210.099999999999</v>
      </c>
      <c r="F52" s="37">
        <v>18210.099999999999</v>
      </c>
    </row>
    <row r="53" spans="1:6" ht="31.5" x14ac:dyDescent="0.25">
      <c r="A53" s="24" t="s">
        <v>36</v>
      </c>
      <c r="B53" s="25" t="s">
        <v>115</v>
      </c>
      <c r="C53" s="25"/>
      <c r="D53" s="36">
        <f>D54</f>
        <v>2674.8</v>
      </c>
      <c r="E53" s="36">
        <f t="shared" ref="E53:F53" si="8">E54</f>
        <v>2674.8</v>
      </c>
      <c r="F53" s="36">
        <f t="shared" si="8"/>
        <v>2674.8</v>
      </c>
    </row>
    <row r="54" spans="1:6" ht="63" x14ac:dyDescent="0.25">
      <c r="A54" s="26" t="s">
        <v>91</v>
      </c>
      <c r="B54" s="27" t="s">
        <v>115</v>
      </c>
      <c r="C54" s="27" t="s">
        <v>26</v>
      </c>
      <c r="D54" s="37">
        <v>2674.8</v>
      </c>
      <c r="E54" s="37">
        <v>2674.8</v>
      </c>
      <c r="F54" s="37">
        <v>2674.8</v>
      </c>
    </row>
    <row r="55" spans="1:6" ht="63" x14ac:dyDescent="0.25">
      <c r="A55" s="24" t="s">
        <v>116</v>
      </c>
      <c r="B55" s="25" t="s">
        <v>117</v>
      </c>
      <c r="C55" s="25"/>
      <c r="D55" s="36">
        <f>D56+D57+D58</f>
        <v>15574.6</v>
      </c>
      <c r="E55" s="36">
        <f>E56+E57+E58</f>
        <v>27961.4</v>
      </c>
      <c r="F55" s="36">
        <f>F56+F57+F58</f>
        <v>27967.599999999999</v>
      </c>
    </row>
    <row r="56" spans="1:6" x14ac:dyDescent="0.25">
      <c r="A56" s="26" t="s">
        <v>118</v>
      </c>
      <c r="B56" s="27" t="s">
        <v>117</v>
      </c>
      <c r="C56" s="27" t="s">
        <v>37</v>
      </c>
      <c r="D56" s="37">
        <v>9450</v>
      </c>
      <c r="E56" s="37">
        <v>23255.8</v>
      </c>
      <c r="F56" s="37">
        <v>23255.8</v>
      </c>
    </row>
    <row r="57" spans="1:6" x14ac:dyDescent="0.25">
      <c r="A57" s="26" t="s">
        <v>85</v>
      </c>
      <c r="B57" s="27" t="s">
        <v>117</v>
      </c>
      <c r="C57" s="27" t="s">
        <v>35</v>
      </c>
      <c r="D57" s="37">
        <v>500</v>
      </c>
      <c r="E57" s="37">
        <v>0</v>
      </c>
      <c r="F57" s="37">
        <v>0</v>
      </c>
    </row>
    <row r="58" spans="1:6" ht="31.5" x14ac:dyDescent="0.25">
      <c r="A58" s="26" t="s">
        <v>86</v>
      </c>
      <c r="B58" s="27" t="s">
        <v>117</v>
      </c>
      <c r="C58" s="27" t="s">
        <v>38</v>
      </c>
      <c r="D58" s="37">
        <v>5624.6</v>
      </c>
      <c r="E58" s="37">
        <v>4705.6000000000004</v>
      </c>
      <c r="F58" s="37">
        <v>4711.8</v>
      </c>
    </row>
    <row r="59" spans="1:6" ht="47.25" x14ac:dyDescent="0.25">
      <c r="A59" s="24" t="s">
        <v>39</v>
      </c>
      <c r="B59" s="25" t="s">
        <v>121</v>
      </c>
      <c r="C59" s="25"/>
      <c r="D59" s="36">
        <f>D61+D62+D64+D65+D66+D60+D63</f>
        <v>225029.90000000002</v>
      </c>
      <c r="E59" s="36">
        <f t="shared" ref="E59:F59" si="9">E61+E62+E64+E65+E66+E60+E63</f>
        <v>158922</v>
      </c>
      <c r="F59" s="36">
        <f t="shared" si="9"/>
        <v>86578.900000000009</v>
      </c>
    </row>
    <row r="60" spans="1:6" x14ac:dyDescent="0.25">
      <c r="A60" s="26" t="s">
        <v>81</v>
      </c>
      <c r="B60" s="43"/>
      <c r="C60" s="44" t="s">
        <v>52</v>
      </c>
      <c r="D60" s="45">
        <v>2000</v>
      </c>
      <c r="E60" s="45">
        <v>0</v>
      </c>
      <c r="F60" s="45">
        <v>0</v>
      </c>
    </row>
    <row r="61" spans="1:6" ht="15.75" customHeight="1" x14ac:dyDescent="0.25">
      <c r="A61" s="26" t="s">
        <v>122</v>
      </c>
      <c r="B61" s="27" t="s">
        <v>121</v>
      </c>
      <c r="C61" s="27" t="s">
        <v>40</v>
      </c>
      <c r="D61" s="37">
        <v>65937.3</v>
      </c>
      <c r="E61" s="37">
        <v>51079.5</v>
      </c>
      <c r="F61" s="37">
        <v>52201.3</v>
      </c>
    </row>
    <row r="62" spans="1:6" ht="31.5" x14ac:dyDescent="0.25">
      <c r="A62" s="26" t="s">
        <v>123</v>
      </c>
      <c r="B62" s="27" t="s">
        <v>121</v>
      </c>
      <c r="C62" s="27" t="s">
        <v>21</v>
      </c>
      <c r="D62" s="37">
        <v>4912.3</v>
      </c>
      <c r="E62" s="37">
        <v>4916.6000000000004</v>
      </c>
      <c r="F62" s="37">
        <v>4921.1000000000004</v>
      </c>
    </row>
    <row r="63" spans="1:6" x14ac:dyDescent="0.25">
      <c r="A63" s="26" t="s">
        <v>118</v>
      </c>
      <c r="B63" s="27"/>
      <c r="C63" s="27" t="s">
        <v>37</v>
      </c>
      <c r="D63" s="37">
        <v>10650</v>
      </c>
      <c r="E63" s="37">
        <v>10000</v>
      </c>
      <c r="F63" s="37">
        <v>0</v>
      </c>
    </row>
    <row r="64" spans="1:6" x14ac:dyDescent="0.25">
      <c r="A64" s="26" t="s">
        <v>85</v>
      </c>
      <c r="B64" s="27" t="s">
        <v>121</v>
      </c>
      <c r="C64" s="27" t="s">
        <v>35</v>
      </c>
      <c r="D64" s="37">
        <v>11844.1</v>
      </c>
      <c r="E64" s="37">
        <v>11244.1</v>
      </c>
      <c r="F64" s="37">
        <v>12432.7</v>
      </c>
    </row>
    <row r="65" spans="1:6" ht="31.5" x14ac:dyDescent="0.25">
      <c r="A65" s="26" t="s">
        <v>86</v>
      </c>
      <c r="B65" s="27" t="s">
        <v>121</v>
      </c>
      <c r="C65" s="27" t="s">
        <v>38</v>
      </c>
      <c r="D65" s="37">
        <v>0</v>
      </c>
      <c r="E65" s="37">
        <v>17023.8</v>
      </c>
      <c r="F65" s="37">
        <v>17023.8</v>
      </c>
    </row>
    <row r="66" spans="1:6" x14ac:dyDescent="0.25">
      <c r="A66" s="26" t="s">
        <v>106</v>
      </c>
      <c r="B66" s="27" t="s">
        <v>121</v>
      </c>
      <c r="C66" s="27" t="s">
        <v>30</v>
      </c>
      <c r="D66" s="37">
        <v>129686.2</v>
      </c>
      <c r="E66" s="37">
        <v>64658</v>
      </c>
      <c r="F66" s="37">
        <v>0</v>
      </c>
    </row>
    <row r="67" spans="1:6" ht="47.25" x14ac:dyDescent="0.25">
      <c r="A67" s="24" t="s">
        <v>124</v>
      </c>
      <c r="B67" s="25" t="s">
        <v>125</v>
      </c>
      <c r="C67" s="25"/>
      <c r="D67" s="36">
        <f>D68+D69+D70</f>
        <v>6035.3</v>
      </c>
      <c r="E67" s="36">
        <f t="shared" ref="E67:F67" si="10">E68+E69+E70</f>
        <v>5248.3</v>
      </c>
      <c r="F67" s="36">
        <f t="shared" si="10"/>
        <v>5293.2</v>
      </c>
    </row>
    <row r="68" spans="1:6" x14ac:dyDescent="0.25">
      <c r="A68" s="26" t="s">
        <v>78</v>
      </c>
      <c r="B68" s="27" t="s">
        <v>125</v>
      </c>
      <c r="C68" s="27" t="s">
        <v>20</v>
      </c>
      <c r="D68" s="37">
        <v>5136.3</v>
      </c>
      <c r="E68" s="37">
        <v>4999.3</v>
      </c>
      <c r="F68" s="37">
        <v>5044.2</v>
      </c>
    </row>
    <row r="69" spans="1:6" x14ac:dyDescent="0.25">
      <c r="A69" s="26" t="s">
        <v>82</v>
      </c>
      <c r="B69" s="27" t="s">
        <v>125</v>
      </c>
      <c r="C69" s="27" t="s">
        <v>60</v>
      </c>
      <c r="D69" s="37">
        <v>249</v>
      </c>
      <c r="E69" s="37">
        <v>249</v>
      </c>
      <c r="F69" s="37">
        <v>249</v>
      </c>
    </row>
    <row r="70" spans="1:6" ht="31.5" x14ac:dyDescent="0.25">
      <c r="A70" s="26" t="s">
        <v>123</v>
      </c>
      <c r="B70" s="27" t="s">
        <v>125</v>
      </c>
      <c r="C70" s="27" t="s">
        <v>21</v>
      </c>
      <c r="D70" s="37">
        <v>650</v>
      </c>
      <c r="E70" s="37">
        <v>0</v>
      </c>
      <c r="F70" s="37">
        <v>0</v>
      </c>
    </row>
  </sheetData>
  <mergeCells count="6">
    <mergeCell ref="A1:G1"/>
    <mergeCell ref="A3:A4"/>
    <mergeCell ref="B3:C3"/>
    <mergeCell ref="D3:D4"/>
    <mergeCell ref="E3:E4"/>
    <mergeCell ref="F3:F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раздел </vt:lpstr>
      <vt:lpstr>2 раздел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2021-12-20T06:00:19Z</dcterms:modified>
</cp:coreProperties>
</file>