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05" yWindow="65521" windowWidth="10200" windowHeight="817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  <author>onikitina</author>
    <author>&lt;&gt;</author>
    <author>YuKazaeva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0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1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1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1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0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0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0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04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106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02" authorId="0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02" authorId="0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02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02" authorId="0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02" authorId="0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02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0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&lt;Строка задания НР для рес.расч.&gt;
&lt;Строка задания СП для рес.расч.&gt;</t>
        </r>
      </text>
    </comment>
    <comment ref="V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02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0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0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8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5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YuKazaeva</author>
    <author>onikitina</author>
    <author>&lt;&gt;</author>
  </authors>
  <commentList>
    <comment ref="A5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0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0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0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0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0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0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единицы&gt;</t>
        </r>
      </text>
    </comment>
    <comment ref="G23" authorId="0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0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единицы&gt;</t>
        </r>
      </text>
    </comment>
    <comment ref="K23" authorId="0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2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0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49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51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A35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35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35" authorId="1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35" authorId="2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0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0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35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</commentList>
</comments>
</file>

<file path=xl/sharedStrings.xml><?xml version="1.0" encoding="utf-8"?>
<sst xmlns="http://schemas.openxmlformats.org/spreadsheetml/2006/main" count="271" uniqueCount="143">
  <si>
    <t>Код ресурса</t>
  </si>
  <si>
    <t>Всего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</si>
  <si>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</si>
  <si>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</si>
  <si>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</si>
  <si>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</si>
  <si>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</si>
  <si>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</si>
  <si>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</si>
  <si>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</si>
  <si>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</si>
  <si>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</si>
  <si>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</si>
  <si>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</si>
  <si>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</si>
  <si>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</si>
  <si>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</si>
  <si>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</si>
  <si>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</si>
  <si>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</si>
  <si>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</si>
  <si>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</si>
  <si>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</si>
  <si>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</si>
  <si>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</si>
  <si>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</si>
  <si>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</si>
  <si>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</si>
  <si>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</si>
  <si>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</si>
  <si>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</si>
  <si>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</si>
  <si>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</si>
  <si>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</si>
  <si>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</si>
  <si>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</si>
  <si>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</si>
  <si>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>СОГЛАСОВАНО</t>
  </si>
  <si>
    <t>Составил:_______________________Антонович Т.П.</t>
  </si>
  <si>
    <t xml:space="preserve">                                   Тепломеханическое оборудование</t>
  </si>
  <si>
    <t>ТЕРп07-02-001-02
Котел водогрейный, работающий на жидком или газообразном топливе, теплопроизводительность: до 4 Гкал/ч
1 котел</t>
  </si>
  <si>
    <t>Накладные расходы от ФОТ(49081 руб.)</t>
  </si>
  <si>
    <t>65%*0.85</t>
  </si>
  <si>
    <t>Сметная прибыль от ФОТ(49081 руб.)</t>
  </si>
  <si>
    <t>40%*0.8</t>
  </si>
  <si>
    <t>Всего с НР и СП</t>
  </si>
  <si>
    <t/>
  </si>
  <si>
    <t>ТЕРп07-03-001-01
Горелка: газомазутная или газовая
1 горелка</t>
  </si>
  <si>
    <t>Накладные расходы от ФОТ(1733 руб.)</t>
  </si>
  <si>
    <t>Сметная прибыль от ФОТ(1733 руб.)</t>
  </si>
  <si>
    <t>ТЕРп07-06-002-01
Труба дымовая: металлическая
1 труба</t>
  </si>
  <si>
    <t>Накладные расходы от ФОТ(13237 руб.)</t>
  </si>
  <si>
    <t>Сметная прибыль от ФОТ(13237 руб.)</t>
  </si>
  <si>
    <t xml:space="preserve">                                   Системы автоматизации</t>
  </si>
  <si>
    <t>ТЕРп02-01-001-05
Автоматизированная система управления I категории технической сложности с количеством каналов (Кобщ): 20
1 система</t>
  </si>
  <si>
    <t>Накладные расходы от ФОТ(19808 руб.)</t>
  </si>
  <si>
    <t>Сметная прибыль от ФОТ(19808 руб.)</t>
  </si>
  <si>
    <t xml:space="preserve">                                   Системы электроснабжения</t>
  </si>
  <si>
    <t>ТЕРп01-03-001-01
Выключатель однополюсный напряжением до 1 кВ: с электромагнитным, тепловым или комбинированным расцепителем
1 шт.</t>
  </si>
  <si>
    <t>Накладные расходы от ФОТ(527 руб.)</t>
  </si>
  <si>
    <t>Сметная прибыль от ФОТ(527 руб.)</t>
  </si>
  <si>
    <t>ТЕРп01-03-002-04
Выключатель трехполюсный напряжением до 1 кВ с: электромагнитным, тепловым или комбинированным расцепителем, номинальный ток до 50 А
1 шт.</t>
  </si>
  <si>
    <t>Накладные расходы от ФОТ(936 руб.)</t>
  </si>
  <si>
    <t>Сметная прибыль от ФОТ(936 руб.)</t>
  </si>
  <si>
    <t>ТЕРп01-08-022-04
Тиристорный преобразователь частоты напряжением: до 1 кВ с непосредственной связью, ток до 200 А
1 устройство</t>
  </si>
  <si>
    <t>Накладные расходы от ФОТ(38489 руб.)</t>
  </si>
  <si>
    <t>Сметная прибыль от ФОТ(38489 руб.)</t>
  </si>
  <si>
    <t>ТЕРп01-11-010-03
Измерение сопротивления растеканию тока: контура с диагональю до 200 м
1 измерение</t>
  </si>
  <si>
    <t>Накладные расходы от ФОТ(637 руб.)</t>
  </si>
  <si>
    <t>Сметная прибыль от ФОТ(637 руб.)</t>
  </si>
  <si>
    <t>ТЕРп01-11-011-01
Проверка наличия цепи между заземлителями и заземленными элементами
100 точек</t>
  </si>
  <si>
    <t>Накладные расходы от ФОТ(127 руб.)</t>
  </si>
  <si>
    <t>Сметная прибыль от ФОТ(127 руб.)</t>
  </si>
  <si>
    <t>ТЕРп01-11-013-01
Замер полного сопротивления цепи «фаза-нуль»
1 токоприемник</t>
  </si>
  <si>
    <t>Накладные расходы от ФОТ(3582 руб.)</t>
  </si>
  <si>
    <t>Сметная прибыль от ФОТ(3582 руб.)</t>
  </si>
  <si>
    <t>ТЕРп01-11-028-01
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
1 линия</t>
  </si>
  <si>
    <t>Накладные расходы от ФОТ(1146 руб.)</t>
  </si>
  <si>
    <t>Сметная прибыль от ФОТ(1146 руб.)</t>
  </si>
  <si>
    <t>Итого прямые затраты по разделу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</si>
  <si>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</si>
  <si>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</si>
  <si>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</si>
  <si>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</si>
  <si>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</si>
  <si>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</si>
  <si>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Новый Раздел</t>
  </si>
  <si>
    <t xml:space="preserve">    Пусконаладочные работы: 'вхолостую' - 60%, 'под нагрузкой' - 40%</t>
  </si>
  <si>
    <t xml:space="preserve">    Пусконаладочные работы: 'вхолостую' - 80%, 'под нагрузкой' - 20%</t>
  </si>
  <si>
    <t xml:space="preserve">    Итого</t>
  </si>
  <si>
    <t xml:space="preserve">    Итого по разделу 1 Новый Раздел</t>
  </si>
  <si>
    <t>Итого прямые затраты по смете</t>
  </si>
  <si>
    <t>Итоги по смете: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</si>
  <si>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</si>
  <si>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</si>
  <si>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</si>
  <si>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10-2-1</t>
  </si>
  <si>
    <t>Ведущий инженер</t>
  </si>
  <si>
    <t xml:space="preserve">чел.час
</t>
  </si>
  <si>
    <t xml:space="preserve">21,41
</t>
  </si>
  <si>
    <t xml:space="preserve">184,77
</t>
  </si>
  <si>
    <t>10-3-1</t>
  </si>
  <si>
    <t>Инженер I категории</t>
  </si>
  <si>
    <t xml:space="preserve">19,59
</t>
  </si>
  <si>
    <t xml:space="preserve">169,06
</t>
  </si>
  <si>
    <t>10-3-2</t>
  </si>
  <si>
    <t>Инженер II категории</t>
  </si>
  <si>
    <t xml:space="preserve">17,82
</t>
  </si>
  <si>
    <t xml:space="preserve">153,79
</t>
  </si>
  <si>
    <t>10-3-3</t>
  </si>
  <si>
    <t>Инженер III категории</t>
  </si>
  <si>
    <t xml:space="preserve">16,04
</t>
  </si>
  <si>
    <t xml:space="preserve">138,43
</t>
  </si>
  <si>
    <t>10-4-1</t>
  </si>
  <si>
    <t>Техник I категории</t>
  </si>
  <si>
    <t xml:space="preserve">12,91
</t>
  </si>
  <si>
    <t xml:space="preserve">111,41
</t>
  </si>
  <si>
    <t>10-4-2</t>
  </si>
  <si>
    <t>Техник II категории</t>
  </si>
  <si>
    <t xml:space="preserve">11,59
</t>
  </si>
  <si>
    <t xml:space="preserve">100,02
</t>
  </si>
  <si>
    <t>1-4-0</t>
  </si>
  <si>
    <t>Затраты труда рабочих (ср 4)</t>
  </si>
  <si>
    <t xml:space="preserve">12,16
</t>
  </si>
  <si>
    <t xml:space="preserve">134,01
</t>
  </si>
  <si>
    <t>1-6-0</t>
  </si>
  <si>
    <t>Затраты труда рабочих (ср 6)</t>
  </si>
  <si>
    <t xml:space="preserve">16,33
</t>
  </si>
  <si>
    <t xml:space="preserve">179,97
</t>
  </si>
  <si>
    <t>Итого по трудовым ресурсам</t>
  </si>
  <si>
    <t xml:space="preserve">руб
</t>
  </si>
  <si>
    <t xml:space="preserve">
</t>
  </si>
  <si>
    <t xml:space="preserve"> </t>
  </si>
  <si>
    <t>Стройка: Челябинская область, Ашинский район, г.Сим</t>
  </si>
  <si>
    <t>Объект: Капитальный ремонт котельной по ул. 40 лет Октября 15а, с заменой котла КВ-3/95 на КВ-ГМ-3,48-95Н</t>
  </si>
  <si>
    <t>Составлена в базисных ценах на 01.2000 г. и текущих ценах на 1 квартал 2014г.</t>
  </si>
  <si>
    <t>на Пуско-наладочные работы, изм. 1</t>
  </si>
  <si>
    <t>ЛОКАЛЬНЫЙ РЕСУРСНЫЙ СМЕТНЫЙ РАСЧЕТ  № 9-1-1</t>
  </si>
  <si>
    <t>ЛОКАЛЬНАЯ СМЕТА № 9-1-1</t>
  </si>
  <si>
    <t>УТВЕРЖДАЮ</t>
  </si>
  <si>
    <t>Глава Симского городского поселения</t>
  </si>
  <si>
    <t>_______________________ В.А. Саблуков</t>
  </si>
  <si>
    <t>"____" _____________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</si>
</sst>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80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0" applyFont="1" applyAlignment="1">
      <alignment horizontal="left"/>
      <protection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11" fillId="0" borderId="11" xfId="0" applyFont="1" applyBorder="1" applyAlignment="1">
      <alignment vertical="top"/>
    </xf>
    <xf numFmtId="164" fontId="11" fillId="0" borderId="12" xfId="60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6" fillId="0" borderId="0" xfId="58" applyFont="1">
      <alignment/>
      <protection/>
    </xf>
    <xf numFmtId="0" fontId="6" fillId="0" borderId="0" xfId="60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54" applyFont="1" applyAlignment="1">
      <alignment horizontal="right" vertical="top" wrapText="1"/>
      <protection/>
    </xf>
    <xf numFmtId="0" fontId="8" fillId="0" borderId="0" xfId="83" applyFont="1" applyAlignment="1">
      <alignment horizontal="left" vertical="top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2" xfId="0" applyFont="1" applyBorder="1" applyAlignment="1">
      <alignment vertical="top"/>
    </xf>
    <xf numFmtId="164" fontId="10" fillId="0" borderId="12" xfId="60" applyNumberFormat="1" applyFont="1" applyBorder="1" applyAlignment="1">
      <alignment horizontal="right"/>
      <protection/>
    </xf>
    <xf numFmtId="164" fontId="11" fillId="0" borderId="0" xfId="60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8" fillId="0" borderId="0" xfId="54" applyNumberFormat="1" applyFont="1" applyAlignment="1">
      <alignment horizontal="right" vertical="top" wrapText="1"/>
      <protection/>
    </xf>
    <xf numFmtId="2" fontId="6" fillId="0" borderId="0" xfId="0" applyNumberFormat="1" applyFont="1" applyAlignment="1">
      <alignment/>
    </xf>
    <xf numFmtId="2" fontId="6" fillId="0" borderId="0" xfId="54" applyNumberFormat="1" applyFont="1" applyAlignment="1">
      <alignment horizontal="right" vertical="top" wrapText="1"/>
      <protection/>
    </xf>
    <xf numFmtId="0" fontId="6" fillId="0" borderId="0" xfId="0" applyFont="1" applyAlignment="1">
      <alignment vertical="top"/>
    </xf>
    <xf numFmtId="0" fontId="6" fillId="0" borderId="18" xfId="62" applyFont="1" applyBorder="1">
      <alignment horizontal="center" wrapText="1"/>
      <protection/>
    </xf>
    <xf numFmtId="0" fontId="6" fillId="0" borderId="18" xfId="62" applyFont="1" applyFill="1" applyBorder="1">
      <alignment horizontal="center" wrapText="1"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18" xfId="0" applyFont="1" applyBorder="1" applyAlignment="1">
      <alignment horizontal="left" vertical="top" wrapText="1"/>
    </xf>
    <xf numFmtId="2" fontId="12" fillId="0" borderId="18" xfId="0" applyNumberFormat="1" applyFont="1" applyBorder="1" applyAlignment="1">
      <alignment horizontal="left" vertical="top" wrapText="1"/>
    </xf>
    <xf numFmtId="49" fontId="12" fillId="0" borderId="18" xfId="0" applyNumberFormat="1" applyFont="1" applyBorder="1" applyAlignment="1">
      <alignment horizontal="right" vertical="top" wrapText="1"/>
    </xf>
    <xf numFmtId="2" fontId="12" fillId="0" borderId="18" xfId="0" applyNumberFormat="1" applyFont="1" applyBorder="1" applyAlignment="1">
      <alignment horizontal="right" vertical="top" wrapText="1"/>
    </xf>
    <xf numFmtId="0" fontId="12" fillId="0" borderId="18" xfId="0" applyFont="1" applyBorder="1" applyAlignment="1">
      <alignment horizontal="right" vertical="top" wrapText="1"/>
    </xf>
    <xf numFmtId="2" fontId="8" fillId="0" borderId="18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42" applyFont="1" applyBorder="1">
      <alignment horizontal="center"/>
      <protection/>
    </xf>
    <xf numFmtId="0" fontId="6" fillId="0" borderId="1" xfId="42" applyFont="1" applyBorder="1">
      <alignment horizontal="center"/>
      <protection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/>
    </xf>
    <xf numFmtId="49" fontId="11" fillId="0" borderId="18" xfId="0" applyNumberFormat="1" applyFont="1" applyBorder="1" applyAlignment="1">
      <alignment horizontal="left" vertical="top" wrapText="1"/>
    </xf>
    <xf numFmtId="2" fontId="11" fillId="0" borderId="18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 wrapText="1"/>
    </xf>
    <xf numFmtId="2" fontId="11" fillId="0" borderId="18" xfId="0" applyNumberFormat="1" applyFont="1" applyBorder="1" applyAlignment="1">
      <alignment horizontal="right" vertical="top"/>
    </xf>
    <xf numFmtId="1" fontId="10" fillId="0" borderId="18" xfId="0" applyNumberFormat="1" applyFont="1" applyBorder="1" applyAlignment="1">
      <alignment horizontal="right" vertical="top" wrapText="1"/>
    </xf>
    <xf numFmtId="2" fontId="8" fillId="0" borderId="1" xfId="54" applyNumberFormat="1" applyFont="1" applyBorder="1" applyAlignment="1">
      <alignment horizontal="right" vertical="top" wrapText="1"/>
      <protection/>
    </xf>
    <xf numFmtId="2" fontId="6" fillId="0" borderId="1" xfId="0" applyNumberFormat="1" applyFont="1" applyBorder="1" applyAlignment="1">
      <alignment/>
    </xf>
    <xf numFmtId="2" fontId="6" fillId="0" borderId="1" xfId="54" applyNumberFormat="1" applyFont="1" applyBorder="1" applyAlignment="1">
      <alignment horizontal="right" vertical="top" wrapText="1"/>
      <protection/>
    </xf>
    <xf numFmtId="0" fontId="8" fillId="0" borderId="1" xfId="54" applyFont="1" applyBorder="1" applyAlignment="1">
      <alignment horizontal="right" vertical="top" wrapText="1"/>
      <protection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2" fontId="10" fillId="0" borderId="19" xfId="58" applyNumberFormat="1" applyFont="1" applyBorder="1" applyAlignment="1">
      <alignment horizontal="right"/>
      <protection/>
    </xf>
    <xf numFmtId="2" fontId="10" fillId="0" borderId="12" xfId="58" applyNumberFormat="1" applyFont="1" applyBorder="1" applyAlignment="1">
      <alignment horizontal="right"/>
      <protection/>
    </xf>
    <xf numFmtId="2" fontId="11" fillId="0" borderId="19" xfId="60" applyNumberFormat="1" applyFont="1" applyBorder="1" applyAlignment="1">
      <alignment horizontal="right"/>
      <protection/>
    </xf>
    <xf numFmtId="2" fontId="11" fillId="0" borderId="12" xfId="60" applyNumberFormat="1" applyFont="1" applyBorder="1" applyAlignment="1">
      <alignment horizontal="right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8" fillId="0" borderId="0" xfId="80" applyFont="1" applyAlignment="1">
      <alignment horizontal="left"/>
      <protection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54" applyFont="1" applyBorder="1" applyAlignment="1">
      <alignment horizontal="left" vertical="top" wrapText="1"/>
      <protection/>
    </xf>
    <xf numFmtId="0" fontId="11" fillId="0" borderId="1" xfId="54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0" xfId="80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ндексы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БазЦ" xfId="58"/>
    <cellStyle name="ИтогоБИМ" xfId="59"/>
    <cellStyle name="ИтогоРесМет" xfId="60"/>
    <cellStyle name="Контрольная ячейка" xfId="61"/>
    <cellStyle name="ЛокСмета" xfId="62"/>
    <cellStyle name="ЛокСмМТСН" xfId="63"/>
    <cellStyle name="М29" xfId="64"/>
    <cellStyle name="Название" xfId="65"/>
    <cellStyle name="Нейтральный" xfId="66"/>
    <cellStyle name="ОбСмета" xfId="67"/>
    <cellStyle name="Параметр" xfId="68"/>
    <cellStyle name="ПеременныеСметы" xfId="69"/>
    <cellStyle name="Плохой" xfId="70"/>
    <cellStyle name="Пояснение" xfId="71"/>
    <cellStyle name="Примечание" xfId="72"/>
    <cellStyle name="Percent" xfId="73"/>
    <cellStyle name="РесСмета" xfId="74"/>
    <cellStyle name="СводВедРес" xfId="75"/>
    <cellStyle name="СводкаСтоимРаб" xfId="76"/>
    <cellStyle name="СводРасч" xfId="77"/>
    <cellStyle name="Связанная ячейка" xfId="78"/>
    <cellStyle name="Текст предупреждения" xfId="79"/>
    <cellStyle name="Титул" xfId="80"/>
    <cellStyle name="Comma" xfId="81"/>
    <cellStyle name="Comma [0]" xfId="82"/>
    <cellStyle name="Хвост" xfId="83"/>
    <cellStyle name="Хороший" xfId="84"/>
    <cellStyle name="Ценник" xfId="85"/>
    <cellStyle name="Экспертиз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8"/>
  <sheetViews>
    <sheetView showGridLines="0" tabSelected="1" zoomScalePageLayoutView="0" workbookViewId="0" topLeftCell="A1">
      <selection activeCell="J10" sqref="J10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ht="12.75"/>
    <row r="2" spans="1:9" ht="15.75">
      <c r="A2" s="2" t="s">
        <v>37</v>
      </c>
      <c r="H2" s="3" t="s">
        <v>139</v>
      </c>
      <c r="I2" s="2"/>
    </row>
    <row r="3" spans="1:9" ht="15.75">
      <c r="A3" s="2"/>
      <c r="H3" s="3" t="s">
        <v>140</v>
      </c>
      <c r="I3" s="2"/>
    </row>
    <row r="4" spans="1:9" ht="15.75">
      <c r="A4" s="4"/>
      <c r="B4" s="5"/>
      <c r="C4" s="5"/>
      <c r="D4" s="5"/>
      <c r="E4" s="5"/>
      <c r="F4" s="5"/>
      <c r="G4" s="5"/>
      <c r="H4" s="129" t="s">
        <v>141</v>
      </c>
      <c r="I4" s="2"/>
    </row>
    <row r="5" spans="1:9" ht="15.75">
      <c r="A5" s="5"/>
      <c r="B5" s="5"/>
      <c r="C5" s="5"/>
      <c r="D5" s="5"/>
      <c r="E5" s="5"/>
      <c r="F5" s="5"/>
      <c r="G5" s="5"/>
      <c r="H5" s="130" t="s">
        <v>142</v>
      </c>
      <c r="I5" s="2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4" s="8" customFormat="1" ht="12">
      <c r="A7" s="6"/>
      <c r="B7" s="7"/>
      <c r="C7" s="7"/>
      <c r="D7" s="7"/>
    </row>
    <row r="8" spans="1:4" s="8" customFormat="1" ht="12">
      <c r="A8" s="9" t="s">
        <v>133</v>
      </c>
      <c r="B8" s="7"/>
      <c r="C8" s="7"/>
      <c r="D8" s="7"/>
    </row>
    <row r="9" spans="1:4" s="8" customFormat="1" ht="12">
      <c r="A9" s="6"/>
      <c r="B9" s="7"/>
      <c r="C9" s="7"/>
      <c r="D9" s="7"/>
    </row>
    <row r="10" spans="1:4" s="8" customFormat="1" ht="12">
      <c r="A10" s="9" t="s">
        <v>134</v>
      </c>
      <c r="B10" s="7"/>
      <c r="C10" s="7"/>
      <c r="D10" s="7"/>
    </row>
    <row r="11" spans="1:21" s="8" customFormat="1" ht="15">
      <c r="A11" s="106" t="s">
        <v>138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 s="8" customFormat="1" ht="12">
      <c r="A12" s="107" t="s">
        <v>34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s="8" customFormat="1" ht="12">
      <c r="A13" s="107" t="s">
        <v>136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s="8" customFormat="1" ht="12">
      <c r="A14" s="108" t="s">
        <v>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="8" customFormat="1" ht="12"/>
    <row r="16" spans="7:21" s="8" customFormat="1" ht="12">
      <c r="G16" s="109" t="s">
        <v>19</v>
      </c>
      <c r="H16" s="110"/>
      <c r="I16" s="111"/>
      <c r="J16" s="109" t="s">
        <v>20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</row>
    <row r="17" spans="4:21" s="8" customFormat="1" ht="12.75">
      <c r="D17" s="6" t="s">
        <v>3</v>
      </c>
      <c r="G17" s="97">
        <f>30510/1000</f>
        <v>30.51</v>
      </c>
      <c r="H17" s="98"/>
      <c r="I17" s="12" t="s">
        <v>4</v>
      </c>
      <c r="J17" s="99">
        <f>242120/1000</f>
        <v>242.12</v>
      </c>
      <c r="K17" s="100"/>
      <c r="L17" s="13"/>
      <c r="M17" s="13"/>
      <c r="N17" s="13"/>
      <c r="O17" s="13"/>
      <c r="P17" s="13"/>
      <c r="Q17" s="13"/>
      <c r="R17" s="13"/>
      <c r="S17" s="13"/>
      <c r="T17" s="13"/>
      <c r="U17" s="12" t="s">
        <v>4</v>
      </c>
    </row>
    <row r="18" spans="4:21" s="8" customFormat="1" ht="12.75">
      <c r="D18" s="14" t="s">
        <v>35</v>
      </c>
      <c r="F18" s="15"/>
      <c r="G18" s="97">
        <f>0/1000</f>
        <v>0</v>
      </c>
      <c r="H18" s="98"/>
      <c r="I18" s="12" t="s">
        <v>4</v>
      </c>
      <c r="J18" s="99">
        <f>0/1000</f>
        <v>0</v>
      </c>
      <c r="K18" s="100"/>
      <c r="L18" s="13"/>
      <c r="M18" s="13"/>
      <c r="N18" s="13"/>
      <c r="O18" s="13"/>
      <c r="P18" s="13"/>
      <c r="Q18" s="13"/>
      <c r="R18" s="13"/>
      <c r="S18" s="13"/>
      <c r="T18" s="13"/>
      <c r="U18" s="12" t="s">
        <v>4</v>
      </c>
    </row>
    <row r="19" spans="4:21" s="8" customFormat="1" ht="12.75">
      <c r="D19" s="14" t="s">
        <v>36</v>
      </c>
      <c r="F19" s="15"/>
      <c r="G19" s="97">
        <f>0/1000</f>
        <v>0</v>
      </c>
      <c r="H19" s="98"/>
      <c r="I19" s="12" t="s">
        <v>4</v>
      </c>
      <c r="J19" s="99">
        <f>0/1000</f>
        <v>0</v>
      </c>
      <c r="K19" s="100"/>
      <c r="L19" s="13"/>
      <c r="M19" s="13"/>
      <c r="N19" s="13"/>
      <c r="O19" s="13"/>
      <c r="P19" s="13"/>
      <c r="Q19" s="13"/>
      <c r="R19" s="13"/>
      <c r="S19" s="13"/>
      <c r="T19" s="13"/>
      <c r="U19" s="12" t="s">
        <v>4</v>
      </c>
    </row>
    <row r="20" spans="4:23" s="8" customFormat="1" ht="12.75">
      <c r="D20" s="6" t="s">
        <v>5</v>
      </c>
      <c r="G20" s="97">
        <f>(V20+V21)/1000</f>
        <v>0.857</v>
      </c>
      <c r="H20" s="98"/>
      <c r="I20" s="12" t="s">
        <v>6</v>
      </c>
      <c r="J20" s="99">
        <f>(W20+W21)/1000</f>
        <v>0.857</v>
      </c>
      <c r="K20" s="100"/>
      <c r="L20" s="13"/>
      <c r="M20" s="13"/>
      <c r="N20" s="13"/>
      <c r="O20" s="13"/>
      <c r="P20" s="13"/>
      <c r="Q20" s="13"/>
      <c r="R20" s="13"/>
      <c r="S20" s="13"/>
      <c r="T20" s="13"/>
      <c r="U20" s="12" t="s">
        <v>6</v>
      </c>
      <c r="V20" s="16">
        <v>857</v>
      </c>
      <c r="W20" s="17">
        <v>857</v>
      </c>
    </row>
    <row r="21" spans="4:23" s="8" customFormat="1" ht="12.75">
      <c r="D21" s="6" t="s">
        <v>7</v>
      </c>
      <c r="G21" s="97">
        <f>14883/1000</f>
        <v>14.883</v>
      </c>
      <c r="H21" s="98"/>
      <c r="I21" s="12" t="s">
        <v>4</v>
      </c>
      <c r="J21" s="99">
        <f>129303/1000</f>
        <v>129.303</v>
      </c>
      <c r="K21" s="100"/>
      <c r="L21" s="13"/>
      <c r="M21" s="13"/>
      <c r="N21" s="13"/>
      <c r="O21" s="13"/>
      <c r="P21" s="13"/>
      <c r="Q21" s="13"/>
      <c r="R21" s="13"/>
      <c r="S21" s="13"/>
      <c r="T21" s="13"/>
      <c r="U21" s="12" t="s">
        <v>4</v>
      </c>
      <c r="V21" s="16"/>
      <c r="W21" s="17"/>
    </row>
    <row r="22" spans="6:21" s="8" customFormat="1" ht="12">
      <c r="F22" s="7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9"/>
    </row>
    <row r="23" spans="2:21" s="8" customFormat="1" ht="12">
      <c r="B23" s="7"/>
      <c r="C23" s="7"/>
      <c r="D23" s="7"/>
      <c r="F23" s="15"/>
      <c r="G23" s="21"/>
      <c r="H23" s="21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2"/>
    </row>
    <row r="24" s="8" customFormat="1" ht="12">
      <c r="A24" s="6" t="s">
        <v>135</v>
      </c>
    </row>
    <row r="25" s="8" customFormat="1" ht="12.75" thickBot="1">
      <c r="A25" s="24"/>
    </row>
    <row r="26" spans="1:21" s="26" customFormat="1" ht="27" customHeight="1" thickBot="1">
      <c r="A26" s="103" t="s">
        <v>8</v>
      </c>
      <c r="B26" s="103" t="s">
        <v>9</v>
      </c>
      <c r="C26" s="103" t="s">
        <v>10</v>
      </c>
      <c r="D26" s="102" t="s">
        <v>11</v>
      </c>
      <c r="E26" s="102"/>
      <c r="F26" s="102"/>
      <c r="G26" s="102" t="s">
        <v>12</v>
      </c>
      <c r="H26" s="102"/>
      <c r="I26" s="102"/>
      <c r="J26" s="102" t="s">
        <v>13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</row>
    <row r="27" spans="1:21" s="26" customFormat="1" ht="22.5" customHeight="1" thickBot="1">
      <c r="A27" s="103"/>
      <c r="B27" s="103"/>
      <c r="C27" s="103"/>
      <c r="D27" s="101" t="s">
        <v>1</v>
      </c>
      <c r="E27" s="25" t="s">
        <v>14</v>
      </c>
      <c r="F27" s="25" t="s">
        <v>15</v>
      </c>
      <c r="G27" s="101" t="s">
        <v>1</v>
      </c>
      <c r="H27" s="25" t="s">
        <v>14</v>
      </c>
      <c r="I27" s="25" t="s">
        <v>15</v>
      </c>
      <c r="J27" s="101" t="s">
        <v>1</v>
      </c>
      <c r="K27" s="25" t="s">
        <v>14</v>
      </c>
      <c r="L27" s="25"/>
      <c r="M27" s="25"/>
      <c r="N27" s="25"/>
      <c r="O27" s="25"/>
      <c r="P27" s="25"/>
      <c r="Q27" s="25"/>
      <c r="R27" s="25"/>
      <c r="S27" s="25"/>
      <c r="T27" s="25"/>
      <c r="U27" s="25" t="s">
        <v>15</v>
      </c>
    </row>
    <row r="28" spans="1:21" s="26" customFormat="1" ht="22.5" customHeight="1" thickBot="1">
      <c r="A28" s="103"/>
      <c r="B28" s="103"/>
      <c r="C28" s="103"/>
      <c r="D28" s="101"/>
      <c r="E28" s="25" t="s">
        <v>16</v>
      </c>
      <c r="F28" s="25" t="s">
        <v>17</v>
      </c>
      <c r="G28" s="101"/>
      <c r="H28" s="25" t="s">
        <v>16</v>
      </c>
      <c r="I28" s="25" t="s">
        <v>17</v>
      </c>
      <c r="J28" s="101"/>
      <c r="K28" s="25" t="s">
        <v>16</v>
      </c>
      <c r="L28" s="25"/>
      <c r="M28" s="25"/>
      <c r="N28" s="25"/>
      <c r="O28" s="25"/>
      <c r="P28" s="25"/>
      <c r="Q28" s="25"/>
      <c r="R28" s="25"/>
      <c r="S28" s="25"/>
      <c r="T28" s="25"/>
      <c r="U28" s="25" t="s">
        <v>17</v>
      </c>
    </row>
    <row r="29" spans="1:21" s="7" customFormat="1" ht="12.75">
      <c r="A29" s="51">
        <v>1</v>
      </c>
      <c r="B29" s="51">
        <v>2</v>
      </c>
      <c r="C29" s="51">
        <v>3</v>
      </c>
      <c r="D29" s="52">
        <v>4</v>
      </c>
      <c r="E29" s="51">
        <v>5</v>
      </c>
      <c r="F29" s="51">
        <v>6</v>
      </c>
      <c r="G29" s="52">
        <v>7</v>
      </c>
      <c r="H29" s="51">
        <v>8</v>
      </c>
      <c r="I29" s="51">
        <v>9</v>
      </c>
      <c r="J29" s="52">
        <v>10</v>
      </c>
      <c r="K29" s="51">
        <v>11</v>
      </c>
      <c r="L29" s="51"/>
      <c r="M29" s="51"/>
      <c r="N29" s="51"/>
      <c r="O29" s="51"/>
      <c r="P29" s="51"/>
      <c r="Q29" s="51"/>
      <c r="R29" s="51"/>
      <c r="S29" s="51"/>
      <c r="T29" s="51"/>
      <c r="U29" s="51">
        <v>12</v>
      </c>
    </row>
    <row r="30" spans="1:21" s="32" customFormat="1" ht="17.25" customHeight="1">
      <c r="A30" s="104" t="s">
        <v>39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s="32" customFormat="1" ht="60">
      <c r="A31" s="53">
        <v>1</v>
      </c>
      <c r="B31" s="54" t="s">
        <v>40</v>
      </c>
      <c r="C31" s="55">
        <v>1</v>
      </c>
      <c r="D31" s="56">
        <v>5687.09</v>
      </c>
      <c r="E31" s="57">
        <v>5687.09</v>
      </c>
      <c r="F31" s="56"/>
      <c r="G31" s="56">
        <v>5687</v>
      </c>
      <c r="H31" s="56">
        <v>5687</v>
      </c>
      <c r="I31" s="56"/>
      <c r="J31" s="56">
        <v>49081</v>
      </c>
      <c r="K31" s="57">
        <v>49081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6" s="7" customFormat="1" ht="12">
      <c r="A32" s="58"/>
      <c r="B32" s="59" t="s">
        <v>41</v>
      </c>
      <c r="C32" s="60" t="s">
        <v>42</v>
      </c>
      <c r="D32" s="61"/>
      <c r="E32" s="62"/>
      <c r="F32" s="61"/>
      <c r="G32" s="61">
        <v>3697</v>
      </c>
      <c r="H32" s="61"/>
      <c r="I32" s="61"/>
      <c r="J32" s="61">
        <v>27117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32"/>
      <c r="W32" s="32"/>
      <c r="X32" s="32"/>
      <c r="Y32" s="32"/>
      <c r="Z32" s="32"/>
    </row>
    <row r="33" spans="1:26" s="7" customFormat="1" ht="12">
      <c r="A33" s="58"/>
      <c r="B33" s="59" t="s">
        <v>43</v>
      </c>
      <c r="C33" s="60" t="s">
        <v>44</v>
      </c>
      <c r="D33" s="61"/>
      <c r="E33" s="62"/>
      <c r="F33" s="61"/>
      <c r="G33" s="61">
        <v>2275</v>
      </c>
      <c r="H33" s="61"/>
      <c r="I33" s="61"/>
      <c r="J33" s="61">
        <v>15706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32"/>
      <c r="W33" s="32"/>
      <c r="X33" s="32"/>
      <c r="Y33" s="32"/>
      <c r="Z33" s="32"/>
    </row>
    <row r="34" spans="1:26" s="7" customFormat="1" ht="12">
      <c r="A34" s="58"/>
      <c r="B34" s="59" t="s">
        <v>45</v>
      </c>
      <c r="C34" s="60" t="s">
        <v>46</v>
      </c>
      <c r="D34" s="61"/>
      <c r="E34" s="62"/>
      <c r="F34" s="61"/>
      <c r="G34" s="61">
        <v>11659</v>
      </c>
      <c r="H34" s="61"/>
      <c r="I34" s="61"/>
      <c r="J34" s="61">
        <v>91904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2"/>
      <c r="W34" s="32"/>
      <c r="X34" s="32"/>
      <c r="Y34" s="32"/>
      <c r="Z34" s="32"/>
    </row>
    <row r="35" spans="1:26" s="7" customFormat="1" ht="36">
      <c r="A35" s="53">
        <v>2</v>
      </c>
      <c r="B35" s="54" t="s">
        <v>47</v>
      </c>
      <c r="C35" s="55">
        <v>1</v>
      </c>
      <c r="D35" s="56">
        <v>200.86</v>
      </c>
      <c r="E35" s="57">
        <v>200.86</v>
      </c>
      <c r="F35" s="56"/>
      <c r="G35" s="56">
        <v>201</v>
      </c>
      <c r="H35" s="56">
        <v>201</v>
      </c>
      <c r="I35" s="56"/>
      <c r="J35" s="56">
        <v>1733</v>
      </c>
      <c r="K35" s="57">
        <v>1733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32"/>
      <c r="W35" s="32"/>
      <c r="X35" s="32"/>
      <c r="Y35" s="32"/>
      <c r="Z35" s="32"/>
    </row>
    <row r="36" spans="1:26" s="35" customFormat="1" ht="12">
      <c r="A36" s="58"/>
      <c r="B36" s="59" t="s">
        <v>48</v>
      </c>
      <c r="C36" s="60" t="s">
        <v>42</v>
      </c>
      <c r="D36" s="61"/>
      <c r="E36" s="62"/>
      <c r="F36" s="61"/>
      <c r="G36" s="61">
        <v>131</v>
      </c>
      <c r="H36" s="61"/>
      <c r="I36" s="61"/>
      <c r="J36" s="61">
        <v>957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32"/>
      <c r="W36" s="32"/>
      <c r="X36" s="32"/>
      <c r="Y36" s="32"/>
      <c r="Z36" s="32"/>
    </row>
    <row r="37" spans="1:26" ht="12.75">
      <c r="A37" s="58"/>
      <c r="B37" s="59" t="s">
        <v>49</v>
      </c>
      <c r="C37" s="60" t="s">
        <v>44</v>
      </c>
      <c r="D37" s="61"/>
      <c r="E37" s="62"/>
      <c r="F37" s="61"/>
      <c r="G37" s="61">
        <v>80</v>
      </c>
      <c r="H37" s="61"/>
      <c r="I37" s="61"/>
      <c r="J37" s="61">
        <v>555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32"/>
      <c r="W37" s="32"/>
      <c r="X37" s="32"/>
      <c r="Y37" s="32"/>
      <c r="Z37" s="32"/>
    </row>
    <row r="38" spans="1:26" ht="12.75">
      <c r="A38" s="58"/>
      <c r="B38" s="59" t="s">
        <v>45</v>
      </c>
      <c r="C38" s="60" t="s">
        <v>46</v>
      </c>
      <c r="D38" s="61"/>
      <c r="E38" s="62"/>
      <c r="F38" s="61"/>
      <c r="G38" s="61">
        <v>412</v>
      </c>
      <c r="H38" s="61"/>
      <c r="I38" s="61"/>
      <c r="J38" s="61">
        <v>3245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32"/>
      <c r="W38" s="32"/>
      <c r="X38" s="32"/>
      <c r="Y38" s="32"/>
      <c r="Z38" s="32"/>
    </row>
    <row r="39" spans="1:26" ht="36">
      <c r="A39" s="53">
        <v>4</v>
      </c>
      <c r="B39" s="54" t="s">
        <v>50</v>
      </c>
      <c r="C39" s="55">
        <v>3</v>
      </c>
      <c r="D39" s="56">
        <v>511.28</v>
      </c>
      <c r="E39" s="57">
        <v>511.28</v>
      </c>
      <c r="F39" s="56"/>
      <c r="G39" s="56">
        <v>1534</v>
      </c>
      <c r="H39" s="56">
        <v>1534</v>
      </c>
      <c r="I39" s="56"/>
      <c r="J39" s="56">
        <v>13237</v>
      </c>
      <c r="K39" s="57">
        <v>13237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2"/>
      <c r="W39" s="32"/>
      <c r="X39" s="32"/>
      <c r="Y39" s="32"/>
      <c r="Z39" s="32"/>
    </row>
    <row r="40" spans="1:26" ht="12.75">
      <c r="A40" s="58"/>
      <c r="B40" s="59" t="s">
        <v>51</v>
      </c>
      <c r="C40" s="60" t="s">
        <v>42</v>
      </c>
      <c r="D40" s="61"/>
      <c r="E40" s="62"/>
      <c r="F40" s="61"/>
      <c r="G40" s="61">
        <v>997</v>
      </c>
      <c r="H40" s="61"/>
      <c r="I40" s="61"/>
      <c r="J40" s="61">
        <v>7313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32"/>
      <c r="W40" s="32"/>
      <c r="X40" s="32"/>
      <c r="Y40" s="32"/>
      <c r="Z40" s="32"/>
    </row>
    <row r="41" spans="1:26" ht="12.75">
      <c r="A41" s="58"/>
      <c r="B41" s="59" t="s">
        <v>52</v>
      </c>
      <c r="C41" s="60" t="s">
        <v>44</v>
      </c>
      <c r="D41" s="61"/>
      <c r="E41" s="62"/>
      <c r="F41" s="61"/>
      <c r="G41" s="61">
        <v>614</v>
      </c>
      <c r="H41" s="61"/>
      <c r="I41" s="61"/>
      <c r="J41" s="61">
        <v>4236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32"/>
      <c r="W41" s="32"/>
      <c r="X41" s="32"/>
      <c r="Y41" s="32"/>
      <c r="Z41" s="32"/>
    </row>
    <row r="42" spans="1:26" ht="12.75">
      <c r="A42" s="58"/>
      <c r="B42" s="59" t="s">
        <v>45</v>
      </c>
      <c r="C42" s="60" t="s">
        <v>46</v>
      </c>
      <c r="D42" s="61"/>
      <c r="E42" s="62"/>
      <c r="F42" s="61"/>
      <c r="G42" s="61">
        <v>3145</v>
      </c>
      <c r="H42" s="61"/>
      <c r="I42" s="61"/>
      <c r="J42" s="61">
        <v>24786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32"/>
      <c r="W42" s="32"/>
      <c r="X42" s="32"/>
      <c r="Y42" s="32"/>
      <c r="Z42" s="32"/>
    </row>
    <row r="43" spans="1:26" ht="17.25" customHeight="1">
      <c r="A43" s="104" t="s">
        <v>53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32"/>
      <c r="W43" s="32"/>
      <c r="X43" s="32"/>
      <c r="Y43" s="32"/>
      <c r="Z43" s="32"/>
    </row>
    <row r="44" spans="1:26" ht="60">
      <c r="A44" s="53">
        <v>5</v>
      </c>
      <c r="B44" s="54" t="s">
        <v>54</v>
      </c>
      <c r="C44" s="55">
        <v>1</v>
      </c>
      <c r="D44" s="56">
        <v>2295.23</v>
      </c>
      <c r="E44" s="57">
        <v>2295.23</v>
      </c>
      <c r="F44" s="56"/>
      <c r="G44" s="56">
        <v>2295</v>
      </c>
      <c r="H44" s="56">
        <v>2295</v>
      </c>
      <c r="I44" s="56"/>
      <c r="J44" s="56">
        <v>19808</v>
      </c>
      <c r="K44" s="57">
        <v>19808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2"/>
      <c r="W44" s="32"/>
      <c r="X44" s="32"/>
      <c r="Y44" s="32"/>
      <c r="Z44" s="32"/>
    </row>
    <row r="45" spans="1:26" ht="12.75">
      <c r="A45" s="58"/>
      <c r="B45" s="59" t="s">
        <v>55</v>
      </c>
      <c r="C45" s="60" t="s">
        <v>42</v>
      </c>
      <c r="D45" s="61"/>
      <c r="E45" s="62"/>
      <c r="F45" s="61"/>
      <c r="G45" s="61">
        <v>1492</v>
      </c>
      <c r="H45" s="61"/>
      <c r="I45" s="61"/>
      <c r="J45" s="61">
        <v>10944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32"/>
      <c r="W45" s="32"/>
      <c r="X45" s="32"/>
      <c r="Y45" s="32"/>
      <c r="Z45" s="32"/>
    </row>
    <row r="46" spans="1:26" ht="12.75">
      <c r="A46" s="58"/>
      <c r="B46" s="59" t="s">
        <v>56</v>
      </c>
      <c r="C46" s="60" t="s">
        <v>44</v>
      </c>
      <c r="D46" s="61"/>
      <c r="E46" s="62"/>
      <c r="F46" s="61"/>
      <c r="G46" s="61">
        <v>918</v>
      </c>
      <c r="H46" s="61"/>
      <c r="I46" s="61"/>
      <c r="J46" s="61">
        <v>6339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32"/>
      <c r="W46" s="32"/>
      <c r="X46" s="32"/>
      <c r="Y46" s="32"/>
      <c r="Z46" s="32"/>
    </row>
    <row r="47" spans="1:26" ht="12.75">
      <c r="A47" s="58"/>
      <c r="B47" s="59" t="s">
        <v>45</v>
      </c>
      <c r="C47" s="60" t="s">
        <v>46</v>
      </c>
      <c r="D47" s="61"/>
      <c r="E47" s="62"/>
      <c r="F47" s="61"/>
      <c r="G47" s="61">
        <v>4705</v>
      </c>
      <c r="H47" s="61"/>
      <c r="I47" s="61"/>
      <c r="J47" s="61">
        <v>37091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32"/>
      <c r="W47" s="32"/>
      <c r="X47" s="32"/>
      <c r="Y47" s="32"/>
      <c r="Z47" s="32"/>
    </row>
    <row r="48" spans="1:26" ht="17.25" customHeight="1">
      <c r="A48" s="104" t="s">
        <v>57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32"/>
      <c r="W48" s="32"/>
      <c r="X48" s="32"/>
      <c r="Y48" s="32"/>
      <c r="Z48" s="32"/>
    </row>
    <row r="49" spans="1:26" ht="60">
      <c r="A49" s="53">
        <v>6</v>
      </c>
      <c r="B49" s="54" t="s">
        <v>58</v>
      </c>
      <c r="C49" s="55">
        <v>3</v>
      </c>
      <c r="D49" s="56">
        <v>17.81</v>
      </c>
      <c r="E49" s="57">
        <v>17.81</v>
      </c>
      <c r="F49" s="56"/>
      <c r="G49" s="56">
        <v>53</v>
      </c>
      <c r="H49" s="56">
        <v>53</v>
      </c>
      <c r="I49" s="56"/>
      <c r="J49" s="56">
        <v>527</v>
      </c>
      <c r="K49" s="57">
        <v>527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32"/>
      <c r="W49" s="32"/>
      <c r="X49" s="32"/>
      <c r="Y49" s="32"/>
      <c r="Z49" s="32"/>
    </row>
    <row r="50" spans="1:26" ht="12.75">
      <c r="A50" s="58"/>
      <c r="B50" s="59" t="s">
        <v>59</v>
      </c>
      <c r="C50" s="60" t="s">
        <v>42</v>
      </c>
      <c r="D50" s="61"/>
      <c r="E50" s="62"/>
      <c r="F50" s="61"/>
      <c r="G50" s="61">
        <v>34</v>
      </c>
      <c r="H50" s="61"/>
      <c r="I50" s="61"/>
      <c r="J50" s="61">
        <v>291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32"/>
      <c r="W50" s="32"/>
      <c r="X50" s="32"/>
      <c r="Y50" s="32"/>
      <c r="Z50" s="32"/>
    </row>
    <row r="51" spans="1:26" ht="12.75">
      <c r="A51" s="58"/>
      <c r="B51" s="59" t="s">
        <v>60</v>
      </c>
      <c r="C51" s="60" t="s">
        <v>44</v>
      </c>
      <c r="D51" s="61"/>
      <c r="E51" s="62"/>
      <c r="F51" s="61"/>
      <c r="G51" s="61">
        <v>21</v>
      </c>
      <c r="H51" s="61"/>
      <c r="I51" s="61"/>
      <c r="J51" s="61">
        <v>169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32"/>
      <c r="W51" s="32"/>
      <c r="X51" s="32"/>
      <c r="Y51" s="32"/>
      <c r="Z51" s="32"/>
    </row>
    <row r="52" spans="1:26" ht="12.75">
      <c r="A52" s="58"/>
      <c r="B52" s="59" t="s">
        <v>45</v>
      </c>
      <c r="C52" s="60" t="s">
        <v>46</v>
      </c>
      <c r="D52" s="61"/>
      <c r="E52" s="62"/>
      <c r="F52" s="61"/>
      <c r="G52" s="61">
        <v>108</v>
      </c>
      <c r="H52" s="61"/>
      <c r="I52" s="61"/>
      <c r="J52" s="61">
        <v>987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32"/>
      <c r="W52" s="32"/>
      <c r="X52" s="32"/>
      <c r="Y52" s="32"/>
      <c r="Z52" s="32"/>
    </row>
    <row r="53" spans="1:26" ht="72">
      <c r="A53" s="53">
        <v>7</v>
      </c>
      <c r="B53" s="54" t="s">
        <v>61</v>
      </c>
      <c r="C53" s="55">
        <v>4</v>
      </c>
      <c r="D53" s="56">
        <v>23.75</v>
      </c>
      <c r="E53" s="57">
        <v>23.75</v>
      </c>
      <c r="F53" s="56"/>
      <c r="G53" s="56">
        <v>95</v>
      </c>
      <c r="H53" s="56">
        <v>95</v>
      </c>
      <c r="I53" s="56"/>
      <c r="J53" s="56">
        <v>936</v>
      </c>
      <c r="K53" s="57">
        <v>936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32"/>
      <c r="W53" s="32"/>
      <c r="X53" s="32"/>
      <c r="Y53" s="32"/>
      <c r="Z53" s="32"/>
    </row>
    <row r="54" spans="1:26" ht="12.75">
      <c r="A54" s="58"/>
      <c r="B54" s="59" t="s">
        <v>62</v>
      </c>
      <c r="C54" s="60" t="s">
        <v>42</v>
      </c>
      <c r="D54" s="61"/>
      <c r="E54" s="62"/>
      <c r="F54" s="61"/>
      <c r="G54" s="61">
        <v>62</v>
      </c>
      <c r="H54" s="61"/>
      <c r="I54" s="61"/>
      <c r="J54" s="61">
        <v>517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32"/>
      <c r="W54" s="32"/>
      <c r="X54" s="32"/>
      <c r="Y54" s="32"/>
      <c r="Z54" s="32"/>
    </row>
    <row r="55" spans="1:26" ht="12.75">
      <c r="A55" s="58"/>
      <c r="B55" s="59" t="s">
        <v>63</v>
      </c>
      <c r="C55" s="60" t="s">
        <v>44</v>
      </c>
      <c r="D55" s="61"/>
      <c r="E55" s="62"/>
      <c r="F55" s="61"/>
      <c r="G55" s="61">
        <v>38</v>
      </c>
      <c r="H55" s="61"/>
      <c r="I55" s="61"/>
      <c r="J55" s="61">
        <v>300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32"/>
      <c r="W55" s="32"/>
      <c r="X55" s="32"/>
      <c r="Y55" s="32"/>
      <c r="Z55" s="32"/>
    </row>
    <row r="56" spans="1:26" ht="12.75">
      <c r="A56" s="58"/>
      <c r="B56" s="59" t="s">
        <v>45</v>
      </c>
      <c r="C56" s="60" t="s">
        <v>46</v>
      </c>
      <c r="D56" s="61"/>
      <c r="E56" s="62"/>
      <c r="F56" s="61"/>
      <c r="G56" s="61">
        <v>195</v>
      </c>
      <c r="H56" s="61"/>
      <c r="I56" s="61"/>
      <c r="J56" s="61">
        <v>1753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32"/>
      <c r="W56" s="32"/>
      <c r="X56" s="32"/>
      <c r="Y56" s="32"/>
      <c r="Z56" s="32"/>
    </row>
    <row r="57" spans="1:26" ht="60">
      <c r="A57" s="53">
        <v>8</v>
      </c>
      <c r="B57" s="54" t="s">
        <v>64</v>
      </c>
      <c r="C57" s="55">
        <v>1</v>
      </c>
      <c r="D57" s="56">
        <v>4459.79</v>
      </c>
      <c r="E57" s="57">
        <v>4459.79</v>
      </c>
      <c r="F57" s="56"/>
      <c r="G57" s="56">
        <v>4460</v>
      </c>
      <c r="H57" s="56">
        <v>4460</v>
      </c>
      <c r="I57" s="56"/>
      <c r="J57" s="56">
        <v>38489</v>
      </c>
      <c r="K57" s="57">
        <v>38489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32"/>
      <c r="W57" s="32"/>
      <c r="X57" s="32"/>
      <c r="Y57" s="32"/>
      <c r="Z57" s="32"/>
    </row>
    <row r="58" spans="1:26" ht="12.75">
      <c r="A58" s="58"/>
      <c r="B58" s="59" t="s">
        <v>65</v>
      </c>
      <c r="C58" s="60" t="s">
        <v>42</v>
      </c>
      <c r="D58" s="61"/>
      <c r="E58" s="62"/>
      <c r="F58" s="61"/>
      <c r="G58" s="61">
        <v>2899</v>
      </c>
      <c r="H58" s="61"/>
      <c r="I58" s="61"/>
      <c r="J58" s="61">
        <v>21265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32"/>
      <c r="W58" s="32"/>
      <c r="X58" s="32"/>
      <c r="Y58" s="32"/>
      <c r="Z58" s="32"/>
    </row>
    <row r="59" spans="1:26" ht="12.75">
      <c r="A59" s="58"/>
      <c r="B59" s="59" t="s">
        <v>66</v>
      </c>
      <c r="C59" s="60" t="s">
        <v>44</v>
      </c>
      <c r="D59" s="61"/>
      <c r="E59" s="62"/>
      <c r="F59" s="61"/>
      <c r="G59" s="61">
        <v>1784</v>
      </c>
      <c r="H59" s="61"/>
      <c r="I59" s="61"/>
      <c r="J59" s="61">
        <v>12316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32"/>
      <c r="W59" s="32"/>
      <c r="X59" s="32"/>
      <c r="Y59" s="32"/>
      <c r="Z59" s="32"/>
    </row>
    <row r="60" spans="1:26" ht="12.75">
      <c r="A60" s="58"/>
      <c r="B60" s="59" t="s">
        <v>45</v>
      </c>
      <c r="C60" s="60" t="s">
        <v>46</v>
      </c>
      <c r="D60" s="61"/>
      <c r="E60" s="62"/>
      <c r="F60" s="61"/>
      <c r="G60" s="61">
        <v>9143</v>
      </c>
      <c r="H60" s="61"/>
      <c r="I60" s="61"/>
      <c r="J60" s="61">
        <v>72070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32"/>
      <c r="W60" s="32"/>
      <c r="X60" s="32"/>
      <c r="Y60" s="32"/>
      <c r="Z60" s="32"/>
    </row>
    <row r="61" spans="1:26" ht="48">
      <c r="A61" s="53">
        <v>9</v>
      </c>
      <c r="B61" s="54" t="s">
        <v>67</v>
      </c>
      <c r="C61" s="55">
        <v>1</v>
      </c>
      <c r="D61" s="56">
        <v>64.74</v>
      </c>
      <c r="E61" s="57">
        <v>64.74</v>
      </c>
      <c r="F61" s="56"/>
      <c r="G61" s="56">
        <v>65</v>
      </c>
      <c r="H61" s="56">
        <v>65</v>
      </c>
      <c r="I61" s="56"/>
      <c r="J61" s="56">
        <v>637</v>
      </c>
      <c r="K61" s="57">
        <v>637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32"/>
      <c r="W61" s="32"/>
      <c r="X61" s="32"/>
      <c r="Y61" s="32"/>
      <c r="Z61" s="32"/>
    </row>
    <row r="62" spans="1:26" ht="12.75">
      <c r="A62" s="58"/>
      <c r="B62" s="59" t="s">
        <v>68</v>
      </c>
      <c r="C62" s="60" t="s">
        <v>42</v>
      </c>
      <c r="D62" s="61"/>
      <c r="E62" s="62"/>
      <c r="F62" s="61"/>
      <c r="G62" s="61">
        <v>42</v>
      </c>
      <c r="H62" s="61"/>
      <c r="I62" s="61"/>
      <c r="J62" s="61">
        <v>352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32"/>
      <c r="W62" s="32"/>
      <c r="X62" s="32"/>
      <c r="Y62" s="32"/>
      <c r="Z62" s="32"/>
    </row>
    <row r="63" spans="1:26" ht="12.75">
      <c r="A63" s="58"/>
      <c r="B63" s="59" t="s">
        <v>69</v>
      </c>
      <c r="C63" s="60" t="s">
        <v>44</v>
      </c>
      <c r="D63" s="61"/>
      <c r="E63" s="62"/>
      <c r="F63" s="61"/>
      <c r="G63" s="61">
        <v>26</v>
      </c>
      <c r="H63" s="61"/>
      <c r="I63" s="61"/>
      <c r="J63" s="61">
        <v>204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32"/>
      <c r="W63" s="32"/>
      <c r="X63" s="32"/>
      <c r="Y63" s="32"/>
      <c r="Z63" s="32"/>
    </row>
    <row r="64" spans="1:26" ht="12.75">
      <c r="A64" s="58"/>
      <c r="B64" s="59" t="s">
        <v>45</v>
      </c>
      <c r="C64" s="60" t="s">
        <v>46</v>
      </c>
      <c r="D64" s="61"/>
      <c r="E64" s="62"/>
      <c r="F64" s="61"/>
      <c r="G64" s="61">
        <v>133</v>
      </c>
      <c r="H64" s="61"/>
      <c r="I64" s="61"/>
      <c r="J64" s="61">
        <v>1193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32"/>
      <c r="W64" s="32"/>
      <c r="X64" s="32"/>
      <c r="Y64" s="32"/>
      <c r="Z64" s="32"/>
    </row>
    <row r="65" spans="1:26" ht="48">
      <c r="A65" s="53">
        <v>10</v>
      </c>
      <c r="B65" s="54" t="s">
        <v>70</v>
      </c>
      <c r="C65" s="55">
        <v>0.05</v>
      </c>
      <c r="D65" s="56">
        <v>258.96</v>
      </c>
      <c r="E65" s="57">
        <v>258.96</v>
      </c>
      <c r="F65" s="56"/>
      <c r="G65" s="56">
        <v>13</v>
      </c>
      <c r="H65" s="56">
        <v>13</v>
      </c>
      <c r="I65" s="56"/>
      <c r="J65" s="56">
        <v>127</v>
      </c>
      <c r="K65" s="57">
        <v>127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32"/>
      <c r="W65" s="32"/>
      <c r="X65" s="32"/>
      <c r="Y65" s="32"/>
      <c r="Z65" s="32"/>
    </row>
    <row r="66" spans="1:26" ht="12.75">
      <c r="A66" s="58"/>
      <c r="B66" s="59" t="s">
        <v>71</v>
      </c>
      <c r="C66" s="60" t="s">
        <v>42</v>
      </c>
      <c r="D66" s="61"/>
      <c r="E66" s="62"/>
      <c r="F66" s="61"/>
      <c r="G66" s="61">
        <v>8</v>
      </c>
      <c r="H66" s="61"/>
      <c r="I66" s="61"/>
      <c r="J66" s="61">
        <v>70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32"/>
      <c r="W66" s="32"/>
      <c r="X66" s="32"/>
      <c r="Y66" s="32"/>
      <c r="Z66" s="32"/>
    </row>
    <row r="67" spans="1:26" ht="12.75">
      <c r="A67" s="58"/>
      <c r="B67" s="59" t="s">
        <v>72</v>
      </c>
      <c r="C67" s="60" t="s">
        <v>44</v>
      </c>
      <c r="D67" s="61"/>
      <c r="E67" s="62"/>
      <c r="F67" s="61"/>
      <c r="G67" s="61">
        <v>5</v>
      </c>
      <c r="H67" s="61"/>
      <c r="I67" s="61"/>
      <c r="J67" s="61">
        <v>41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32"/>
      <c r="W67" s="32"/>
      <c r="X67" s="32"/>
      <c r="Y67" s="32"/>
      <c r="Z67" s="32"/>
    </row>
    <row r="68" spans="1:26" ht="12.75">
      <c r="A68" s="58"/>
      <c r="B68" s="59" t="s">
        <v>45</v>
      </c>
      <c r="C68" s="60" t="s">
        <v>46</v>
      </c>
      <c r="D68" s="61"/>
      <c r="E68" s="62"/>
      <c r="F68" s="61"/>
      <c r="G68" s="61">
        <v>26</v>
      </c>
      <c r="H68" s="61"/>
      <c r="I68" s="61"/>
      <c r="J68" s="61">
        <v>238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32"/>
      <c r="W68" s="32"/>
      <c r="X68" s="32"/>
      <c r="Y68" s="32"/>
      <c r="Z68" s="32"/>
    </row>
    <row r="69" spans="1:26" ht="48">
      <c r="A69" s="53">
        <v>11</v>
      </c>
      <c r="B69" s="54" t="s">
        <v>73</v>
      </c>
      <c r="C69" s="55">
        <v>15</v>
      </c>
      <c r="D69" s="56">
        <v>24.28</v>
      </c>
      <c r="E69" s="57">
        <v>24.28</v>
      </c>
      <c r="F69" s="56"/>
      <c r="G69" s="56">
        <v>364</v>
      </c>
      <c r="H69" s="56">
        <v>364</v>
      </c>
      <c r="I69" s="56"/>
      <c r="J69" s="56">
        <v>3582</v>
      </c>
      <c r="K69" s="57">
        <v>3582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32"/>
      <c r="W69" s="32"/>
      <c r="X69" s="32"/>
      <c r="Y69" s="32"/>
      <c r="Z69" s="32"/>
    </row>
    <row r="70" spans="1:26" ht="12.75">
      <c r="A70" s="58"/>
      <c r="B70" s="59" t="s">
        <v>74</v>
      </c>
      <c r="C70" s="60" t="s">
        <v>42</v>
      </c>
      <c r="D70" s="61"/>
      <c r="E70" s="62"/>
      <c r="F70" s="61"/>
      <c r="G70" s="61">
        <v>237</v>
      </c>
      <c r="H70" s="61"/>
      <c r="I70" s="61"/>
      <c r="J70" s="61">
        <v>1979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32"/>
      <c r="W70" s="32"/>
      <c r="X70" s="32"/>
      <c r="Y70" s="32"/>
      <c r="Z70" s="32"/>
    </row>
    <row r="71" spans="1:26" ht="12.75">
      <c r="A71" s="58"/>
      <c r="B71" s="59" t="s">
        <v>75</v>
      </c>
      <c r="C71" s="60" t="s">
        <v>44</v>
      </c>
      <c r="D71" s="61"/>
      <c r="E71" s="62"/>
      <c r="F71" s="61"/>
      <c r="G71" s="61">
        <v>146</v>
      </c>
      <c r="H71" s="61"/>
      <c r="I71" s="61"/>
      <c r="J71" s="61">
        <v>1146</v>
      </c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32"/>
      <c r="W71" s="32"/>
      <c r="X71" s="32"/>
      <c r="Y71" s="32"/>
      <c r="Z71" s="32"/>
    </row>
    <row r="72" spans="1:26" ht="12.75">
      <c r="A72" s="58"/>
      <c r="B72" s="59" t="s">
        <v>45</v>
      </c>
      <c r="C72" s="60" t="s">
        <v>46</v>
      </c>
      <c r="D72" s="61"/>
      <c r="E72" s="62"/>
      <c r="F72" s="61"/>
      <c r="G72" s="61">
        <v>747</v>
      </c>
      <c r="H72" s="61"/>
      <c r="I72" s="61"/>
      <c r="J72" s="61">
        <v>6707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32"/>
      <c r="W72" s="32"/>
      <c r="X72" s="32"/>
      <c r="Y72" s="32"/>
      <c r="Z72" s="32"/>
    </row>
    <row r="73" spans="1:26" ht="96">
      <c r="A73" s="53">
        <v>12</v>
      </c>
      <c r="B73" s="54" t="s">
        <v>76</v>
      </c>
      <c r="C73" s="55">
        <v>18</v>
      </c>
      <c r="D73" s="56">
        <v>6.47</v>
      </c>
      <c r="E73" s="57">
        <v>6.47</v>
      </c>
      <c r="F73" s="56"/>
      <c r="G73" s="56">
        <v>116</v>
      </c>
      <c r="H73" s="56">
        <v>116</v>
      </c>
      <c r="I73" s="56"/>
      <c r="J73" s="56">
        <v>1146</v>
      </c>
      <c r="K73" s="57">
        <v>1146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32"/>
      <c r="W73" s="32"/>
      <c r="X73" s="32"/>
      <c r="Y73" s="32"/>
      <c r="Z73" s="32"/>
    </row>
    <row r="74" spans="1:26" ht="12.75">
      <c r="A74" s="58"/>
      <c r="B74" s="59" t="s">
        <v>77</v>
      </c>
      <c r="C74" s="60" t="s">
        <v>42</v>
      </c>
      <c r="D74" s="61"/>
      <c r="E74" s="62"/>
      <c r="F74" s="61"/>
      <c r="G74" s="61">
        <v>75</v>
      </c>
      <c r="H74" s="61"/>
      <c r="I74" s="61"/>
      <c r="J74" s="61">
        <v>633</v>
      </c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32"/>
      <c r="W74" s="32"/>
      <c r="X74" s="32"/>
      <c r="Y74" s="32"/>
      <c r="Z74" s="32"/>
    </row>
    <row r="75" spans="1:26" ht="12.75">
      <c r="A75" s="58"/>
      <c r="B75" s="59" t="s">
        <v>78</v>
      </c>
      <c r="C75" s="60" t="s">
        <v>44</v>
      </c>
      <c r="D75" s="61"/>
      <c r="E75" s="62"/>
      <c r="F75" s="61"/>
      <c r="G75" s="61">
        <v>46</v>
      </c>
      <c r="H75" s="61"/>
      <c r="I75" s="61"/>
      <c r="J75" s="61">
        <v>367</v>
      </c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32"/>
      <c r="W75" s="32"/>
      <c r="X75" s="32"/>
      <c r="Y75" s="32"/>
      <c r="Z75" s="32"/>
    </row>
    <row r="76" spans="1:26" ht="12.75">
      <c r="A76" s="63"/>
      <c r="B76" s="64" t="s">
        <v>45</v>
      </c>
      <c r="C76" s="65" t="s">
        <v>46</v>
      </c>
      <c r="D76" s="66"/>
      <c r="E76" s="67"/>
      <c r="F76" s="66"/>
      <c r="G76" s="66">
        <v>237</v>
      </c>
      <c r="H76" s="66"/>
      <c r="I76" s="66"/>
      <c r="J76" s="66">
        <v>2146</v>
      </c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32"/>
      <c r="W76" s="32"/>
      <c r="X76" s="32"/>
      <c r="Y76" s="32"/>
      <c r="Z76" s="32"/>
    </row>
    <row r="77" spans="1:26" ht="12.75">
      <c r="A77" s="91" t="s">
        <v>79</v>
      </c>
      <c r="B77" s="92"/>
      <c r="C77" s="92"/>
      <c r="D77" s="92"/>
      <c r="E77" s="92"/>
      <c r="F77" s="92"/>
      <c r="G77" s="56">
        <v>14883</v>
      </c>
      <c r="H77" s="56">
        <v>14883</v>
      </c>
      <c r="I77" s="56"/>
      <c r="J77" s="56">
        <v>129303</v>
      </c>
      <c r="K77" s="57">
        <v>129303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32"/>
      <c r="W77" s="32"/>
      <c r="X77" s="32"/>
      <c r="Y77" s="32"/>
      <c r="Z77" s="32"/>
    </row>
    <row r="78" spans="1:26" ht="12.75">
      <c r="A78" s="91" t="s">
        <v>80</v>
      </c>
      <c r="B78" s="92"/>
      <c r="C78" s="92"/>
      <c r="D78" s="92"/>
      <c r="E78" s="92"/>
      <c r="F78" s="92"/>
      <c r="G78" s="56"/>
      <c r="H78" s="56"/>
      <c r="I78" s="56"/>
      <c r="J78" s="56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32"/>
      <c r="W78" s="32"/>
      <c r="X78" s="32"/>
      <c r="Y78" s="32"/>
      <c r="Z78" s="32"/>
    </row>
    <row r="79" spans="1:26" ht="12.75">
      <c r="A79" s="91" t="s">
        <v>81</v>
      </c>
      <c r="B79" s="92"/>
      <c r="C79" s="92"/>
      <c r="D79" s="92"/>
      <c r="E79" s="92"/>
      <c r="F79" s="92"/>
      <c r="G79" s="56">
        <v>14883</v>
      </c>
      <c r="H79" s="56"/>
      <c r="I79" s="56"/>
      <c r="J79" s="56">
        <v>129303</v>
      </c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32"/>
      <c r="W79" s="32"/>
      <c r="X79" s="32"/>
      <c r="Y79" s="32"/>
      <c r="Z79" s="32"/>
    </row>
    <row r="80" spans="1:26" ht="12.75">
      <c r="A80" s="91" t="s">
        <v>82</v>
      </c>
      <c r="B80" s="92"/>
      <c r="C80" s="92"/>
      <c r="D80" s="92"/>
      <c r="E80" s="92"/>
      <c r="F80" s="92"/>
      <c r="G80" s="56"/>
      <c r="H80" s="56"/>
      <c r="I80" s="56"/>
      <c r="J80" s="56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32"/>
      <c r="W80" s="32"/>
      <c r="X80" s="32"/>
      <c r="Y80" s="32"/>
      <c r="Z80" s="32"/>
    </row>
    <row r="81" spans="1:26" ht="12.75">
      <c r="A81" s="91" t="s">
        <v>83</v>
      </c>
      <c r="B81" s="92"/>
      <c r="C81" s="92"/>
      <c r="D81" s="92"/>
      <c r="E81" s="92"/>
      <c r="F81" s="92"/>
      <c r="G81" s="56"/>
      <c r="H81" s="56"/>
      <c r="I81" s="56"/>
      <c r="J81" s="56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32"/>
      <c r="W81" s="32"/>
      <c r="X81" s="32"/>
      <c r="Y81" s="32"/>
      <c r="Z81" s="32"/>
    </row>
    <row r="82" spans="1:26" ht="12.75">
      <c r="A82" s="93" t="s">
        <v>84</v>
      </c>
      <c r="B82" s="94"/>
      <c r="C82" s="94"/>
      <c r="D82" s="94"/>
      <c r="E82" s="94"/>
      <c r="F82" s="94"/>
      <c r="G82" s="56">
        <v>9674</v>
      </c>
      <c r="H82" s="56"/>
      <c r="I82" s="56"/>
      <c r="J82" s="56">
        <v>71440</v>
      </c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32"/>
      <c r="W82" s="32"/>
      <c r="X82" s="32"/>
      <c r="Y82" s="32"/>
      <c r="Z82" s="32"/>
    </row>
    <row r="83" spans="1:26" ht="12.75">
      <c r="A83" s="93" t="s">
        <v>85</v>
      </c>
      <c r="B83" s="94"/>
      <c r="C83" s="94"/>
      <c r="D83" s="94"/>
      <c r="E83" s="94"/>
      <c r="F83" s="94"/>
      <c r="G83" s="56">
        <v>5953</v>
      </c>
      <c r="H83" s="56"/>
      <c r="I83" s="56"/>
      <c r="J83" s="56">
        <v>41377</v>
      </c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32"/>
      <c r="W83" s="32"/>
      <c r="X83" s="32"/>
      <c r="Y83" s="32"/>
      <c r="Z83" s="32"/>
    </row>
    <row r="84" spans="1:26" ht="12.75">
      <c r="A84" s="93" t="s">
        <v>86</v>
      </c>
      <c r="B84" s="94"/>
      <c r="C84" s="94"/>
      <c r="D84" s="94"/>
      <c r="E84" s="94"/>
      <c r="F84" s="94"/>
      <c r="G84" s="56"/>
      <c r="H84" s="56"/>
      <c r="I84" s="56"/>
      <c r="J84" s="56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32"/>
      <c r="W84" s="32"/>
      <c r="X84" s="32"/>
      <c r="Y84" s="32"/>
      <c r="Z84" s="32"/>
    </row>
    <row r="85" spans="1:26" ht="12.75">
      <c r="A85" s="91" t="s">
        <v>87</v>
      </c>
      <c r="B85" s="92"/>
      <c r="C85" s="92"/>
      <c r="D85" s="92"/>
      <c r="E85" s="92"/>
      <c r="F85" s="92"/>
      <c r="G85" s="56">
        <v>15215</v>
      </c>
      <c r="H85" s="56"/>
      <c r="I85" s="56"/>
      <c r="J85" s="56">
        <v>119935</v>
      </c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32"/>
      <c r="W85" s="32"/>
      <c r="X85" s="32"/>
      <c r="Y85" s="32"/>
      <c r="Z85" s="32"/>
    </row>
    <row r="86" spans="1:26" ht="12.75">
      <c r="A86" s="91" t="s">
        <v>88</v>
      </c>
      <c r="B86" s="92"/>
      <c r="C86" s="92"/>
      <c r="D86" s="92"/>
      <c r="E86" s="92"/>
      <c r="F86" s="92"/>
      <c r="G86" s="56">
        <v>15295</v>
      </c>
      <c r="H86" s="56"/>
      <c r="I86" s="56"/>
      <c r="J86" s="56">
        <v>122185</v>
      </c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32"/>
      <c r="W86" s="32"/>
      <c r="X86" s="32"/>
      <c r="Y86" s="32"/>
      <c r="Z86" s="32"/>
    </row>
    <row r="87" spans="1:26" ht="12.75">
      <c r="A87" s="91" t="s">
        <v>89</v>
      </c>
      <c r="B87" s="92"/>
      <c r="C87" s="92"/>
      <c r="D87" s="92"/>
      <c r="E87" s="92"/>
      <c r="F87" s="92"/>
      <c r="G87" s="56">
        <v>30510</v>
      </c>
      <c r="H87" s="56"/>
      <c r="I87" s="56"/>
      <c r="J87" s="56">
        <v>242120</v>
      </c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32"/>
      <c r="W87" s="32"/>
      <c r="X87" s="32"/>
      <c r="Y87" s="32"/>
      <c r="Z87" s="32"/>
    </row>
    <row r="88" spans="1:26" ht="12.75">
      <c r="A88" s="95" t="s">
        <v>90</v>
      </c>
      <c r="B88" s="96"/>
      <c r="C88" s="96"/>
      <c r="D88" s="96"/>
      <c r="E88" s="96"/>
      <c r="F88" s="96"/>
      <c r="G88" s="68">
        <v>30510</v>
      </c>
      <c r="H88" s="68"/>
      <c r="I88" s="68"/>
      <c r="J88" s="68">
        <v>242120</v>
      </c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32"/>
      <c r="W88" s="32"/>
      <c r="X88" s="32"/>
      <c r="Y88" s="32"/>
      <c r="Z88" s="32"/>
    </row>
    <row r="89" spans="1:26" ht="12.75">
      <c r="A89" s="91" t="s">
        <v>91</v>
      </c>
      <c r="B89" s="92"/>
      <c r="C89" s="92"/>
      <c r="D89" s="92"/>
      <c r="E89" s="92"/>
      <c r="F89" s="92"/>
      <c r="G89" s="56">
        <v>14883</v>
      </c>
      <c r="H89" s="56">
        <v>14883</v>
      </c>
      <c r="I89" s="56"/>
      <c r="J89" s="56">
        <v>129303</v>
      </c>
      <c r="K89" s="57">
        <v>129303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32"/>
      <c r="W89" s="32"/>
      <c r="X89" s="32"/>
      <c r="Y89" s="32"/>
      <c r="Z89" s="32"/>
    </row>
    <row r="90" spans="1:26" ht="12.75">
      <c r="A90" s="91" t="s">
        <v>80</v>
      </c>
      <c r="B90" s="92"/>
      <c r="C90" s="92"/>
      <c r="D90" s="92"/>
      <c r="E90" s="92"/>
      <c r="F90" s="92"/>
      <c r="G90" s="56"/>
      <c r="H90" s="56"/>
      <c r="I90" s="56"/>
      <c r="J90" s="56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32"/>
      <c r="W90" s="32"/>
      <c r="X90" s="32"/>
      <c r="Y90" s="32"/>
      <c r="Z90" s="32"/>
    </row>
    <row r="91" spans="1:26" ht="12.75">
      <c r="A91" s="91" t="s">
        <v>81</v>
      </c>
      <c r="B91" s="92"/>
      <c r="C91" s="92"/>
      <c r="D91" s="92"/>
      <c r="E91" s="92"/>
      <c r="F91" s="92"/>
      <c r="G91" s="56">
        <v>14883</v>
      </c>
      <c r="H91" s="56"/>
      <c r="I91" s="56"/>
      <c r="J91" s="56">
        <v>129303</v>
      </c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32"/>
      <c r="W91" s="32"/>
      <c r="X91" s="32"/>
      <c r="Y91" s="32"/>
      <c r="Z91" s="32"/>
    </row>
    <row r="92" spans="1:26" ht="12.75">
      <c r="A92" s="91" t="s">
        <v>82</v>
      </c>
      <c r="B92" s="92"/>
      <c r="C92" s="92"/>
      <c r="D92" s="92"/>
      <c r="E92" s="92"/>
      <c r="F92" s="92"/>
      <c r="G92" s="56"/>
      <c r="H92" s="56"/>
      <c r="I92" s="56"/>
      <c r="J92" s="56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32"/>
      <c r="W92" s="32"/>
      <c r="X92" s="32"/>
      <c r="Y92" s="32"/>
      <c r="Z92" s="32"/>
    </row>
    <row r="93" spans="1:26" ht="12.75">
      <c r="A93" s="91" t="s">
        <v>83</v>
      </c>
      <c r="B93" s="92"/>
      <c r="C93" s="92"/>
      <c r="D93" s="92"/>
      <c r="E93" s="92"/>
      <c r="F93" s="92"/>
      <c r="G93" s="56"/>
      <c r="H93" s="56"/>
      <c r="I93" s="56"/>
      <c r="J93" s="56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32"/>
      <c r="W93" s="32"/>
      <c r="X93" s="32"/>
      <c r="Y93" s="32"/>
      <c r="Z93" s="32"/>
    </row>
    <row r="94" spans="1:26" ht="12.75">
      <c r="A94" s="93" t="s">
        <v>84</v>
      </c>
      <c r="B94" s="94"/>
      <c r="C94" s="94"/>
      <c r="D94" s="94"/>
      <c r="E94" s="94"/>
      <c r="F94" s="94"/>
      <c r="G94" s="56">
        <v>9674</v>
      </c>
      <c r="H94" s="56"/>
      <c r="I94" s="56"/>
      <c r="J94" s="56">
        <v>71440</v>
      </c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32"/>
      <c r="W94" s="32"/>
      <c r="X94" s="32"/>
      <c r="Y94" s="32"/>
      <c r="Z94" s="32"/>
    </row>
    <row r="95" spans="1:26" ht="12.75">
      <c r="A95" s="93" t="s">
        <v>85</v>
      </c>
      <c r="B95" s="94"/>
      <c r="C95" s="94"/>
      <c r="D95" s="94"/>
      <c r="E95" s="94"/>
      <c r="F95" s="94"/>
      <c r="G95" s="56">
        <v>5953</v>
      </c>
      <c r="H95" s="56"/>
      <c r="I95" s="56"/>
      <c r="J95" s="56">
        <v>41377</v>
      </c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32"/>
      <c r="W95" s="32"/>
      <c r="X95" s="32"/>
      <c r="Y95" s="32"/>
      <c r="Z95" s="32"/>
    </row>
    <row r="96" spans="1:26" ht="12.75">
      <c r="A96" s="93" t="s">
        <v>92</v>
      </c>
      <c r="B96" s="94"/>
      <c r="C96" s="94"/>
      <c r="D96" s="94"/>
      <c r="E96" s="94"/>
      <c r="F96" s="94"/>
      <c r="G96" s="56"/>
      <c r="H96" s="56"/>
      <c r="I96" s="56"/>
      <c r="J96" s="56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2"/>
      <c r="W96" s="32"/>
      <c r="X96" s="32"/>
      <c r="Y96" s="32"/>
      <c r="Z96" s="32"/>
    </row>
    <row r="97" spans="1:26" ht="12.75">
      <c r="A97" s="91" t="s">
        <v>87</v>
      </c>
      <c r="B97" s="92"/>
      <c r="C97" s="92"/>
      <c r="D97" s="92"/>
      <c r="E97" s="92"/>
      <c r="F97" s="92"/>
      <c r="G97" s="56">
        <v>15215</v>
      </c>
      <c r="H97" s="56"/>
      <c r="I97" s="56"/>
      <c r="J97" s="56">
        <v>119935</v>
      </c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2"/>
      <c r="W97" s="32"/>
      <c r="X97" s="32"/>
      <c r="Y97" s="32"/>
      <c r="Z97" s="32"/>
    </row>
    <row r="98" spans="1:26" ht="12.75">
      <c r="A98" s="91" t="s">
        <v>88</v>
      </c>
      <c r="B98" s="92"/>
      <c r="C98" s="92"/>
      <c r="D98" s="92"/>
      <c r="E98" s="92"/>
      <c r="F98" s="92"/>
      <c r="G98" s="56">
        <v>15295</v>
      </c>
      <c r="H98" s="56"/>
      <c r="I98" s="56"/>
      <c r="J98" s="56">
        <v>122185</v>
      </c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32"/>
      <c r="W98" s="32"/>
      <c r="X98" s="32"/>
      <c r="Y98" s="32"/>
      <c r="Z98" s="32"/>
    </row>
    <row r="99" spans="1:26" ht="12.75">
      <c r="A99" s="91" t="s">
        <v>89</v>
      </c>
      <c r="B99" s="92"/>
      <c r="C99" s="92"/>
      <c r="D99" s="92"/>
      <c r="E99" s="92"/>
      <c r="F99" s="92"/>
      <c r="G99" s="56">
        <v>30510</v>
      </c>
      <c r="H99" s="56"/>
      <c r="I99" s="56"/>
      <c r="J99" s="56">
        <v>242120</v>
      </c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32"/>
      <c r="W99" s="32"/>
      <c r="X99" s="32"/>
      <c r="Y99" s="32"/>
      <c r="Z99" s="32"/>
    </row>
    <row r="100" spans="1:26" ht="12.75">
      <c r="A100" s="93" t="s">
        <v>93</v>
      </c>
      <c r="B100" s="94"/>
      <c r="C100" s="94"/>
      <c r="D100" s="94"/>
      <c r="E100" s="94"/>
      <c r="F100" s="94"/>
      <c r="G100" s="56">
        <v>30510</v>
      </c>
      <c r="H100" s="56"/>
      <c r="I100" s="56"/>
      <c r="J100" s="56">
        <v>242120</v>
      </c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32"/>
      <c r="W100" s="32"/>
      <c r="X100" s="32"/>
      <c r="Y100" s="32"/>
      <c r="Z100" s="32"/>
    </row>
    <row r="101" spans="1:26" ht="12.75">
      <c r="A101" s="27"/>
      <c r="B101" s="28"/>
      <c r="C101" s="29"/>
      <c r="D101" s="30"/>
      <c r="E101" s="31"/>
      <c r="F101" s="30"/>
      <c r="G101" s="30"/>
      <c r="H101" s="30"/>
      <c r="I101" s="30"/>
      <c r="J101" s="30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/>
      <c r="W101" s="32"/>
      <c r="X101" s="32"/>
      <c r="Y101" s="32"/>
      <c r="Z101" s="32"/>
    </row>
    <row r="102" spans="1:26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2"/>
      <c r="W102" s="32"/>
      <c r="X102" s="32"/>
      <c r="Y102" s="32"/>
      <c r="Z102" s="32"/>
    </row>
    <row r="103" spans="1:26" ht="12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32"/>
      <c r="W103" s="32"/>
      <c r="X103" s="32"/>
      <c r="Y103" s="32"/>
      <c r="Z103" s="32"/>
    </row>
    <row r="104" spans="1:26" ht="12.75">
      <c r="A104" s="34" t="s">
        <v>38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34" t="s">
        <v>18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2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7"/>
      <c r="W107" s="7"/>
      <c r="X107" s="7"/>
      <c r="Y107" s="7"/>
      <c r="Z107" s="7"/>
    </row>
    <row r="108" spans="22:26" ht="12.75">
      <c r="V108" s="35"/>
      <c r="W108" s="35"/>
      <c r="X108" s="35"/>
      <c r="Y108" s="35"/>
      <c r="Z108" s="35"/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</sheetData>
  <sheetProtection/>
  <mergeCells count="52">
    <mergeCell ref="A11:U11"/>
    <mergeCell ref="A12:U12"/>
    <mergeCell ref="A13:U13"/>
    <mergeCell ref="A14:U14"/>
    <mergeCell ref="J16:U16"/>
    <mergeCell ref="G16:I16"/>
    <mergeCell ref="J17:K17"/>
    <mergeCell ref="J20:K20"/>
    <mergeCell ref="G18:H18"/>
    <mergeCell ref="G19:H19"/>
    <mergeCell ref="J18:K18"/>
    <mergeCell ref="J19:K19"/>
    <mergeCell ref="G17:H17"/>
    <mergeCell ref="A30:U30"/>
    <mergeCell ref="A43:U43"/>
    <mergeCell ref="A48:U48"/>
    <mergeCell ref="A77:F77"/>
    <mergeCell ref="G20:H20"/>
    <mergeCell ref="G21:H21"/>
    <mergeCell ref="J21:K21"/>
    <mergeCell ref="J27:J28"/>
    <mergeCell ref="G26:I26"/>
    <mergeCell ref="A26:A28"/>
    <mergeCell ref="B26:B28"/>
    <mergeCell ref="C26:C28"/>
    <mergeCell ref="D26:F26"/>
    <mergeCell ref="D27:D28"/>
    <mergeCell ref="J26:U26"/>
    <mergeCell ref="G27:G28"/>
    <mergeCell ref="A78:F78"/>
    <mergeCell ref="A91:F91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79:F79"/>
    <mergeCell ref="A98:F98"/>
    <mergeCell ref="A99:F99"/>
    <mergeCell ref="A100:F100"/>
    <mergeCell ref="A92:F92"/>
    <mergeCell ref="A93:F93"/>
    <mergeCell ref="A94:F94"/>
    <mergeCell ref="A95:F95"/>
    <mergeCell ref="A96:F96"/>
    <mergeCell ref="A97:F9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1"/>
  <sheetViews>
    <sheetView showGridLines="0" zoomScalePageLayoutView="0" workbookViewId="0" topLeftCell="A1">
      <selection activeCell="A6" sqref="A6:N6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8" customFormat="1" ht="12.75">
      <c r="A2" s="9" t="s">
        <v>133</v>
      </c>
      <c r="B2" s="7"/>
      <c r="C2" s="7"/>
      <c r="D2" s="7"/>
      <c r="L2" s="36"/>
    </row>
    <row r="3" spans="1:12" s="8" customFormat="1" ht="12.75">
      <c r="A3" s="6"/>
      <c r="B3" s="7"/>
      <c r="C3" s="7"/>
      <c r="D3" s="7"/>
      <c r="L3" s="36"/>
    </row>
    <row r="4" spans="1:12" s="8" customFormat="1" ht="12.75">
      <c r="A4" s="9" t="s">
        <v>134</v>
      </c>
      <c r="B4" s="7"/>
      <c r="C4" s="7"/>
      <c r="D4" s="7"/>
      <c r="L4" s="36"/>
    </row>
    <row r="5" spans="1:23" s="8" customFormat="1" ht="15">
      <c r="A5" s="106" t="s">
        <v>137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"/>
      <c r="P5" s="10"/>
      <c r="Q5" s="10"/>
      <c r="R5" s="10"/>
      <c r="S5" s="10"/>
      <c r="T5" s="10"/>
      <c r="U5" s="10"/>
      <c r="V5" s="10"/>
      <c r="W5" s="10"/>
    </row>
    <row r="6" spans="1:23" s="8" customFormat="1" ht="12">
      <c r="A6" s="107" t="s">
        <v>33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12">
      <c r="A7" s="107" t="s">
        <v>136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1"/>
      <c r="P7" s="11"/>
      <c r="Q7" s="11"/>
      <c r="R7" s="11"/>
      <c r="S7" s="11"/>
      <c r="T7" s="11"/>
      <c r="U7" s="11"/>
      <c r="V7" s="11"/>
      <c r="W7" s="11"/>
    </row>
    <row r="8" spans="1:23" s="8" customFormat="1" ht="12">
      <c r="A8" s="108" t="s">
        <v>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9"/>
      <c r="P8" s="9"/>
      <c r="Q8" s="9"/>
      <c r="R8" s="9"/>
      <c r="S8" s="9"/>
      <c r="T8" s="9"/>
      <c r="U8" s="9"/>
      <c r="V8" s="9"/>
      <c r="W8" s="9"/>
    </row>
    <row r="9" s="8" customFormat="1" ht="12.75">
      <c r="L9" s="36"/>
    </row>
    <row r="10" spans="7:23" s="8" customFormat="1" ht="12.75" customHeight="1">
      <c r="G10" s="117" t="s">
        <v>19</v>
      </c>
      <c r="H10" s="118"/>
      <c r="I10" s="118"/>
      <c r="J10" s="117" t="s">
        <v>20</v>
      </c>
      <c r="K10" s="118"/>
      <c r="L10" s="118"/>
      <c r="M10" s="119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4:23" s="8" customFormat="1" ht="12.75">
      <c r="D11" s="6" t="s">
        <v>3</v>
      </c>
      <c r="G11" s="97">
        <f>30510/1000</f>
        <v>30.51</v>
      </c>
      <c r="H11" s="98"/>
      <c r="I11" s="38" t="s">
        <v>4</v>
      </c>
      <c r="J11" s="99">
        <f>242120/1000</f>
        <v>242.12</v>
      </c>
      <c r="K11" s="100"/>
      <c r="L11" s="39"/>
      <c r="M11" s="12" t="s">
        <v>4</v>
      </c>
      <c r="N11" s="40"/>
      <c r="O11" s="40"/>
      <c r="P11" s="40"/>
      <c r="Q11" s="40"/>
      <c r="R11" s="40"/>
      <c r="S11" s="40"/>
      <c r="T11" s="40"/>
      <c r="U11" s="40"/>
      <c r="V11" s="40"/>
      <c r="W11" s="41"/>
    </row>
    <row r="12" spans="4:20" s="8" customFormat="1" ht="12.75">
      <c r="D12" s="14" t="s">
        <v>35</v>
      </c>
      <c r="F12" s="15"/>
      <c r="G12" s="97">
        <f>0/1000</f>
        <v>0</v>
      </c>
      <c r="H12" s="98"/>
      <c r="I12" s="12" t="s">
        <v>4</v>
      </c>
      <c r="J12" s="99">
        <f>0/1000</f>
        <v>0</v>
      </c>
      <c r="K12" s="100"/>
      <c r="L12" s="39"/>
      <c r="M12" s="12" t="s">
        <v>4</v>
      </c>
      <c r="N12" s="40"/>
      <c r="O12" s="40"/>
      <c r="P12" s="40"/>
      <c r="Q12" s="40"/>
      <c r="R12" s="40"/>
      <c r="S12" s="40"/>
      <c r="T12" s="40"/>
    </row>
    <row r="13" spans="4:20" s="8" customFormat="1" ht="12.75">
      <c r="D13" s="14" t="s">
        <v>36</v>
      </c>
      <c r="F13" s="15"/>
      <c r="G13" s="97">
        <f>0/1000</f>
        <v>0</v>
      </c>
      <c r="H13" s="98"/>
      <c r="I13" s="12" t="s">
        <v>4</v>
      </c>
      <c r="J13" s="99">
        <f>0/1000</f>
        <v>0</v>
      </c>
      <c r="K13" s="100"/>
      <c r="L13" s="39"/>
      <c r="M13" s="12" t="s">
        <v>4</v>
      </c>
      <c r="N13" s="40"/>
      <c r="O13" s="40"/>
      <c r="P13" s="40"/>
      <c r="Q13" s="40"/>
      <c r="R13" s="40"/>
      <c r="S13" s="40"/>
      <c r="T13" s="40"/>
    </row>
    <row r="14" spans="4:23" s="8" customFormat="1" ht="12.75">
      <c r="D14" s="6" t="s">
        <v>5</v>
      </c>
      <c r="G14" s="97">
        <f>(O14+O15)/1000</f>
        <v>0.857</v>
      </c>
      <c r="H14" s="98"/>
      <c r="I14" s="38" t="s">
        <v>6</v>
      </c>
      <c r="J14" s="99">
        <f>(P14+P15)/1000</f>
        <v>0.857</v>
      </c>
      <c r="K14" s="100"/>
      <c r="L14" s="16">
        <v>14883</v>
      </c>
      <c r="M14" s="12" t="s">
        <v>6</v>
      </c>
      <c r="N14" s="40"/>
      <c r="O14" s="16">
        <v>857</v>
      </c>
      <c r="P14" s="17">
        <v>857</v>
      </c>
      <c r="Q14" s="40"/>
      <c r="R14" s="40"/>
      <c r="S14" s="40"/>
      <c r="T14" s="40"/>
      <c r="U14" s="40"/>
      <c r="V14" s="40"/>
      <c r="W14" s="41"/>
    </row>
    <row r="15" spans="4:23" s="8" customFormat="1" ht="12.75">
      <c r="D15" s="6" t="s">
        <v>7</v>
      </c>
      <c r="G15" s="97">
        <f>14883/1000</f>
        <v>14.883</v>
      </c>
      <c r="H15" s="98"/>
      <c r="I15" s="38" t="s">
        <v>4</v>
      </c>
      <c r="J15" s="99">
        <f>129303/1000</f>
        <v>129.303</v>
      </c>
      <c r="K15" s="100"/>
      <c r="L15" s="17">
        <v>129303</v>
      </c>
      <c r="M15" s="12" t="s">
        <v>4</v>
      </c>
      <c r="N15" s="40"/>
      <c r="O15" s="16"/>
      <c r="P15" s="17"/>
      <c r="Q15" s="40"/>
      <c r="R15" s="40"/>
      <c r="S15" s="40"/>
      <c r="T15" s="40"/>
      <c r="U15" s="40"/>
      <c r="V15" s="40"/>
      <c r="W15" s="41"/>
    </row>
    <row r="16" spans="6:23" s="8" customFormat="1" ht="12.75">
      <c r="F16" s="7"/>
      <c r="G16" s="18"/>
      <c r="H16" s="18"/>
      <c r="I16" s="19"/>
      <c r="J16" s="20"/>
      <c r="K16" s="42"/>
      <c r="L16" s="16">
        <v>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2:23" s="8" customFormat="1" ht="12.75">
      <c r="B17" s="7"/>
      <c r="C17" s="7"/>
      <c r="D17" s="7"/>
      <c r="F17" s="15"/>
      <c r="G17" s="21"/>
      <c r="H17" s="21"/>
      <c r="I17" s="22"/>
      <c r="J17" s="23"/>
      <c r="K17" s="23"/>
      <c r="L17" s="17">
        <v>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/>
    </row>
    <row r="18" s="8" customFormat="1" ht="12">
      <c r="A18" s="6" t="s">
        <v>135</v>
      </c>
    </row>
    <row r="19" spans="1:12" s="8" customFormat="1" ht="13.5" thickBot="1">
      <c r="A19" s="24"/>
      <c r="L19" s="36"/>
    </row>
    <row r="20" spans="1:14" s="26" customFormat="1" ht="23.25" customHeight="1" thickBot="1">
      <c r="A20" s="120" t="s">
        <v>8</v>
      </c>
      <c r="B20" s="120" t="s">
        <v>0</v>
      </c>
      <c r="C20" s="120" t="s">
        <v>21</v>
      </c>
      <c r="D20" s="44" t="s">
        <v>22</v>
      </c>
      <c r="E20" s="120" t="s">
        <v>23</v>
      </c>
      <c r="F20" s="124" t="s">
        <v>24</v>
      </c>
      <c r="G20" s="125"/>
      <c r="H20" s="124" t="s">
        <v>25</v>
      </c>
      <c r="I20" s="128"/>
      <c r="J20" s="128"/>
      <c r="K20" s="125"/>
      <c r="L20" s="45"/>
      <c r="M20" s="120" t="s">
        <v>26</v>
      </c>
      <c r="N20" s="120" t="s">
        <v>27</v>
      </c>
    </row>
    <row r="21" spans="1:14" s="26" customFormat="1" ht="19.5" customHeight="1" thickBot="1">
      <c r="A21" s="121"/>
      <c r="B21" s="121"/>
      <c r="C21" s="121"/>
      <c r="D21" s="120" t="s">
        <v>32</v>
      </c>
      <c r="E21" s="121"/>
      <c r="F21" s="126"/>
      <c r="G21" s="127"/>
      <c r="H21" s="122" t="s">
        <v>28</v>
      </c>
      <c r="I21" s="123"/>
      <c r="J21" s="122" t="s">
        <v>29</v>
      </c>
      <c r="K21" s="123"/>
      <c r="L21" s="46"/>
      <c r="M21" s="121"/>
      <c r="N21" s="121"/>
    </row>
    <row r="22" spans="1:14" s="26" customFormat="1" ht="19.5" customHeight="1">
      <c r="A22" s="121"/>
      <c r="B22" s="121"/>
      <c r="C22" s="121"/>
      <c r="D22" s="121"/>
      <c r="E22" s="121"/>
      <c r="F22" s="70" t="s">
        <v>30</v>
      </c>
      <c r="G22" s="70" t="s">
        <v>31</v>
      </c>
      <c r="H22" s="70" t="s">
        <v>30</v>
      </c>
      <c r="I22" s="70" t="s">
        <v>31</v>
      </c>
      <c r="J22" s="70" t="s">
        <v>30</v>
      </c>
      <c r="K22" s="70" t="s">
        <v>31</v>
      </c>
      <c r="L22" s="46"/>
      <c r="M22" s="121"/>
      <c r="N22" s="121"/>
    </row>
    <row r="23" spans="1:14" ht="12.75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2"/>
      <c r="M23" s="71">
        <v>12</v>
      </c>
      <c r="N23" s="71">
        <v>13</v>
      </c>
    </row>
    <row r="24" spans="1:14" s="7" customFormat="1" ht="17.25" customHeight="1">
      <c r="A24" s="114" t="s">
        <v>94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1:14" ht="17.25" customHeight="1">
      <c r="A25" s="116" t="s">
        <v>95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s="7" customFormat="1" ht="12.75">
      <c r="A26" s="73">
        <v>1</v>
      </c>
      <c r="B26" s="74" t="s">
        <v>96</v>
      </c>
      <c r="C26" s="54" t="s">
        <v>97</v>
      </c>
      <c r="D26" s="75" t="s">
        <v>98</v>
      </c>
      <c r="E26" s="76">
        <v>12.8</v>
      </c>
      <c r="F26" s="56" t="s">
        <v>99</v>
      </c>
      <c r="G26" s="56">
        <v>274.05</v>
      </c>
      <c r="H26" s="77"/>
      <c r="I26" s="77"/>
      <c r="J26" s="56" t="s">
        <v>100</v>
      </c>
      <c r="K26" s="56">
        <v>2365.06</v>
      </c>
      <c r="L26" s="78"/>
      <c r="M26" s="77">
        <f aca="true" t="shared" si="0" ref="M26:M34">IF(ISNUMBER(K26/G26),IF(NOT(K26/G26=0),K26/G26," ")," ")</f>
        <v>8.630031016237913</v>
      </c>
      <c r="N26" s="75"/>
    </row>
    <row r="27" spans="1:14" s="7" customFormat="1" ht="12.75">
      <c r="A27" s="73">
        <v>2</v>
      </c>
      <c r="B27" s="74" t="s">
        <v>101</v>
      </c>
      <c r="C27" s="54" t="s">
        <v>102</v>
      </c>
      <c r="D27" s="75" t="s">
        <v>98</v>
      </c>
      <c r="E27" s="76">
        <v>73.1</v>
      </c>
      <c r="F27" s="56" t="s">
        <v>103</v>
      </c>
      <c r="G27" s="56">
        <v>1432.03</v>
      </c>
      <c r="H27" s="77"/>
      <c r="I27" s="77"/>
      <c r="J27" s="56" t="s">
        <v>104</v>
      </c>
      <c r="K27" s="56">
        <v>12358.29</v>
      </c>
      <c r="L27" s="78"/>
      <c r="M27" s="77">
        <f t="shared" si="0"/>
        <v>8.629909987919248</v>
      </c>
      <c r="N27" s="75"/>
    </row>
    <row r="28" spans="1:14" s="7" customFormat="1" ht="12.75">
      <c r="A28" s="73">
        <v>3</v>
      </c>
      <c r="B28" s="74" t="s">
        <v>105</v>
      </c>
      <c r="C28" s="54" t="s">
        <v>106</v>
      </c>
      <c r="D28" s="75" t="s">
        <v>98</v>
      </c>
      <c r="E28" s="76">
        <v>492.25</v>
      </c>
      <c r="F28" s="56" t="s">
        <v>107</v>
      </c>
      <c r="G28" s="56">
        <v>8771.9</v>
      </c>
      <c r="H28" s="77"/>
      <c r="I28" s="77"/>
      <c r="J28" s="56" t="s">
        <v>108</v>
      </c>
      <c r="K28" s="56">
        <v>75703.12</v>
      </c>
      <c r="L28" s="78"/>
      <c r="M28" s="77">
        <f t="shared" si="0"/>
        <v>8.630185022629076</v>
      </c>
      <c r="N28" s="75"/>
    </row>
    <row r="29" spans="1:14" s="7" customFormat="1" ht="12.75">
      <c r="A29" s="73">
        <v>4</v>
      </c>
      <c r="B29" s="74" t="s">
        <v>109</v>
      </c>
      <c r="C29" s="54" t="s">
        <v>110</v>
      </c>
      <c r="D29" s="75" t="s">
        <v>98</v>
      </c>
      <c r="E29" s="76">
        <v>242.7</v>
      </c>
      <c r="F29" s="56" t="s">
        <v>111</v>
      </c>
      <c r="G29" s="56">
        <v>3892.91</v>
      </c>
      <c r="H29" s="77"/>
      <c r="I29" s="77"/>
      <c r="J29" s="56" t="s">
        <v>112</v>
      </c>
      <c r="K29" s="56">
        <v>33596.96</v>
      </c>
      <c r="L29" s="78"/>
      <c r="M29" s="77">
        <f t="shared" si="0"/>
        <v>8.630294561138069</v>
      </c>
      <c r="N29" s="75"/>
    </row>
    <row r="30" spans="1:14" ht="12.75">
      <c r="A30" s="73">
        <v>5</v>
      </c>
      <c r="B30" s="74" t="s">
        <v>113</v>
      </c>
      <c r="C30" s="54" t="s">
        <v>114</v>
      </c>
      <c r="D30" s="75" t="s">
        <v>98</v>
      </c>
      <c r="E30" s="76">
        <v>6.4</v>
      </c>
      <c r="F30" s="56" t="s">
        <v>115</v>
      </c>
      <c r="G30" s="56">
        <v>82.62</v>
      </c>
      <c r="H30" s="77"/>
      <c r="I30" s="77"/>
      <c r="J30" s="56" t="s">
        <v>116</v>
      </c>
      <c r="K30" s="56">
        <v>713.02</v>
      </c>
      <c r="L30" s="78"/>
      <c r="M30" s="77">
        <f t="shared" si="0"/>
        <v>8.630113773904624</v>
      </c>
      <c r="N30" s="75"/>
    </row>
    <row r="31" spans="1:14" ht="12.75">
      <c r="A31" s="73">
        <v>6</v>
      </c>
      <c r="B31" s="74" t="s">
        <v>117</v>
      </c>
      <c r="C31" s="54" t="s">
        <v>118</v>
      </c>
      <c r="D31" s="75" t="s">
        <v>98</v>
      </c>
      <c r="E31" s="76">
        <v>6.25</v>
      </c>
      <c r="F31" s="56" t="s">
        <v>119</v>
      </c>
      <c r="G31" s="56">
        <v>72.44</v>
      </c>
      <c r="H31" s="77"/>
      <c r="I31" s="77"/>
      <c r="J31" s="56" t="s">
        <v>120</v>
      </c>
      <c r="K31" s="56">
        <v>625.13</v>
      </c>
      <c r="L31" s="78"/>
      <c r="M31" s="77">
        <f t="shared" si="0"/>
        <v>8.629624516841524</v>
      </c>
      <c r="N31" s="75"/>
    </row>
    <row r="32" spans="1:14" ht="12.75">
      <c r="A32" s="73">
        <v>7</v>
      </c>
      <c r="B32" s="74" t="s">
        <v>121</v>
      </c>
      <c r="C32" s="54" t="s">
        <v>122</v>
      </c>
      <c r="D32" s="75" t="s">
        <v>98</v>
      </c>
      <c r="E32" s="76">
        <v>6.25</v>
      </c>
      <c r="F32" s="56" t="s">
        <v>123</v>
      </c>
      <c r="G32" s="56">
        <v>76</v>
      </c>
      <c r="H32" s="77"/>
      <c r="I32" s="77"/>
      <c r="J32" s="56" t="s">
        <v>124</v>
      </c>
      <c r="K32" s="56">
        <v>837.56</v>
      </c>
      <c r="L32" s="78"/>
      <c r="M32" s="77">
        <f t="shared" si="0"/>
        <v>11.020526315789473</v>
      </c>
      <c r="N32" s="75"/>
    </row>
    <row r="33" spans="1:14" ht="12.75">
      <c r="A33" s="73">
        <v>8</v>
      </c>
      <c r="B33" s="74" t="s">
        <v>125</v>
      </c>
      <c r="C33" s="54" t="s">
        <v>126</v>
      </c>
      <c r="D33" s="75" t="s">
        <v>98</v>
      </c>
      <c r="E33" s="76">
        <v>17.25</v>
      </c>
      <c r="F33" s="56" t="s">
        <v>127</v>
      </c>
      <c r="G33" s="56">
        <v>281.69</v>
      </c>
      <c r="H33" s="77"/>
      <c r="I33" s="77"/>
      <c r="J33" s="56" t="s">
        <v>128</v>
      </c>
      <c r="K33" s="56">
        <v>3104.48</v>
      </c>
      <c r="L33" s="78"/>
      <c r="M33" s="77">
        <f t="shared" si="0"/>
        <v>11.020909510454755</v>
      </c>
      <c r="N33" s="75"/>
    </row>
    <row r="34" spans="1:14" ht="12.75">
      <c r="A34" s="79"/>
      <c r="B34" s="80" t="s">
        <v>46</v>
      </c>
      <c r="C34" s="81" t="s">
        <v>129</v>
      </c>
      <c r="D34" s="82" t="s">
        <v>130</v>
      </c>
      <c r="E34" s="83"/>
      <c r="F34" s="84" t="s">
        <v>131</v>
      </c>
      <c r="G34" s="84">
        <v>14883</v>
      </c>
      <c r="H34" s="85"/>
      <c r="I34" s="85"/>
      <c r="J34" s="84" t="s">
        <v>131</v>
      </c>
      <c r="K34" s="84">
        <v>129303</v>
      </c>
      <c r="L34" s="86"/>
      <c r="M34" s="85">
        <f t="shared" si="0"/>
        <v>8.687966135859705</v>
      </c>
      <c r="N34" s="82"/>
    </row>
    <row r="35" spans="1:14" ht="12.75">
      <c r="A35" s="112" t="s">
        <v>91</v>
      </c>
      <c r="B35" s="92"/>
      <c r="C35" s="92"/>
      <c r="D35" s="92"/>
      <c r="E35" s="92"/>
      <c r="F35" s="92"/>
      <c r="G35" s="87">
        <v>14883</v>
      </c>
      <c r="H35" s="88"/>
      <c r="I35" s="88"/>
      <c r="J35" s="88"/>
      <c r="K35" s="87">
        <v>129303</v>
      </c>
      <c r="L35" s="89"/>
      <c r="M35" s="87">
        <f aca="true" ca="1" t="shared" si="1" ref="M35:M46">IF(ISNUMBER(INDIRECT("K"&amp;ROW())/INDIRECT("G"&amp;ROW())),INDIRECT("K"&amp;ROW())/INDIRECT("G"&amp;ROW())," ")</f>
        <v>8.687966135859705</v>
      </c>
      <c r="N35" s="90" t="s">
        <v>132</v>
      </c>
    </row>
    <row r="36" spans="1:14" ht="12.75">
      <c r="A36" s="112" t="s">
        <v>80</v>
      </c>
      <c r="B36" s="92"/>
      <c r="C36" s="92"/>
      <c r="D36" s="92"/>
      <c r="E36" s="92"/>
      <c r="F36" s="92"/>
      <c r="G36" s="87"/>
      <c r="H36" s="88"/>
      <c r="I36" s="88"/>
      <c r="J36" s="88"/>
      <c r="K36" s="87"/>
      <c r="L36" s="89"/>
      <c r="M36" s="87" t="str">
        <f ca="1" t="shared" si="1"/>
        <v> </v>
      </c>
      <c r="N36" s="90" t="s">
        <v>132</v>
      </c>
    </row>
    <row r="37" spans="1:14" ht="12.75">
      <c r="A37" s="112" t="s">
        <v>81</v>
      </c>
      <c r="B37" s="92"/>
      <c r="C37" s="92"/>
      <c r="D37" s="92"/>
      <c r="E37" s="92"/>
      <c r="F37" s="92"/>
      <c r="G37" s="87">
        <v>14883</v>
      </c>
      <c r="H37" s="88"/>
      <c r="I37" s="88"/>
      <c r="J37" s="88"/>
      <c r="K37" s="87">
        <v>129303</v>
      </c>
      <c r="L37" s="89"/>
      <c r="M37" s="87">
        <f ca="1" t="shared" si="1"/>
        <v>8.687966135859705</v>
      </c>
      <c r="N37" s="90" t="s">
        <v>132</v>
      </c>
    </row>
    <row r="38" spans="1:14" ht="12.75">
      <c r="A38" s="112" t="s">
        <v>82</v>
      </c>
      <c r="B38" s="92"/>
      <c r="C38" s="92"/>
      <c r="D38" s="92"/>
      <c r="E38" s="92"/>
      <c r="F38" s="92"/>
      <c r="G38" s="87"/>
      <c r="H38" s="88"/>
      <c r="I38" s="88"/>
      <c r="J38" s="88"/>
      <c r="K38" s="87"/>
      <c r="L38" s="89"/>
      <c r="M38" s="87" t="str">
        <f ca="1" t="shared" si="1"/>
        <v> </v>
      </c>
      <c r="N38" s="90" t="s">
        <v>132</v>
      </c>
    </row>
    <row r="39" spans="1:14" ht="12.75">
      <c r="A39" s="112" t="s">
        <v>83</v>
      </c>
      <c r="B39" s="92"/>
      <c r="C39" s="92"/>
      <c r="D39" s="92"/>
      <c r="E39" s="92"/>
      <c r="F39" s="92"/>
      <c r="G39" s="87"/>
      <c r="H39" s="88"/>
      <c r="I39" s="88"/>
      <c r="J39" s="88"/>
      <c r="K39" s="87"/>
      <c r="L39" s="89"/>
      <c r="M39" s="87" t="str">
        <f ca="1" t="shared" si="1"/>
        <v> </v>
      </c>
      <c r="N39" s="90" t="s">
        <v>132</v>
      </c>
    </row>
    <row r="40" spans="1:14" ht="12.75">
      <c r="A40" s="113" t="s">
        <v>84</v>
      </c>
      <c r="B40" s="94"/>
      <c r="C40" s="94"/>
      <c r="D40" s="94"/>
      <c r="E40" s="94"/>
      <c r="F40" s="94"/>
      <c r="G40" s="87">
        <v>9674</v>
      </c>
      <c r="H40" s="88"/>
      <c r="I40" s="88"/>
      <c r="J40" s="88"/>
      <c r="K40" s="87">
        <v>71440</v>
      </c>
      <c r="L40" s="89"/>
      <c r="M40" s="87">
        <f ca="1" t="shared" si="1"/>
        <v>7.384742609055199</v>
      </c>
      <c r="N40" s="90" t="s">
        <v>132</v>
      </c>
    </row>
    <row r="41" spans="1:14" ht="12.75">
      <c r="A41" s="113" t="s">
        <v>85</v>
      </c>
      <c r="B41" s="94"/>
      <c r="C41" s="94"/>
      <c r="D41" s="94"/>
      <c r="E41" s="94"/>
      <c r="F41" s="94"/>
      <c r="G41" s="87">
        <v>5953</v>
      </c>
      <c r="H41" s="88"/>
      <c r="I41" s="88"/>
      <c r="J41" s="88"/>
      <c r="K41" s="87">
        <v>41377</v>
      </c>
      <c r="L41" s="89"/>
      <c r="M41" s="87">
        <f ca="1" t="shared" si="1"/>
        <v>6.950613136233832</v>
      </c>
      <c r="N41" s="90" t="s">
        <v>132</v>
      </c>
    </row>
    <row r="42" spans="1:14" ht="12.75">
      <c r="A42" s="113" t="s">
        <v>92</v>
      </c>
      <c r="B42" s="94"/>
      <c r="C42" s="94"/>
      <c r="D42" s="94"/>
      <c r="E42" s="94"/>
      <c r="F42" s="94"/>
      <c r="G42" s="87"/>
      <c r="H42" s="88"/>
      <c r="I42" s="88"/>
      <c r="J42" s="88"/>
      <c r="K42" s="87"/>
      <c r="L42" s="89"/>
      <c r="M42" s="87" t="str">
        <f ca="1" t="shared" si="1"/>
        <v> </v>
      </c>
      <c r="N42" s="90" t="s">
        <v>132</v>
      </c>
    </row>
    <row r="43" spans="1:14" ht="12.75">
      <c r="A43" s="112" t="s">
        <v>87</v>
      </c>
      <c r="B43" s="92"/>
      <c r="C43" s="92"/>
      <c r="D43" s="92"/>
      <c r="E43" s="92"/>
      <c r="F43" s="92"/>
      <c r="G43" s="87">
        <v>15215</v>
      </c>
      <c r="H43" s="88"/>
      <c r="I43" s="88"/>
      <c r="J43" s="88"/>
      <c r="K43" s="87">
        <v>119935</v>
      </c>
      <c r="L43" s="89"/>
      <c r="M43" s="87">
        <f ca="1" t="shared" si="1"/>
        <v>7.88268156424581</v>
      </c>
      <c r="N43" s="90" t="s">
        <v>132</v>
      </c>
    </row>
    <row r="44" spans="1:14" ht="12.75">
      <c r="A44" s="112" t="s">
        <v>88</v>
      </c>
      <c r="B44" s="92"/>
      <c r="C44" s="92"/>
      <c r="D44" s="92"/>
      <c r="E44" s="92"/>
      <c r="F44" s="92"/>
      <c r="G44" s="87">
        <v>15295</v>
      </c>
      <c r="H44" s="88"/>
      <c r="I44" s="88"/>
      <c r="J44" s="88"/>
      <c r="K44" s="87">
        <v>122185</v>
      </c>
      <c r="L44" s="89"/>
      <c r="M44" s="87">
        <f ca="1" t="shared" si="1"/>
        <v>7.988558352402746</v>
      </c>
      <c r="N44" s="90" t="s">
        <v>132</v>
      </c>
    </row>
    <row r="45" spans="1:14" ht="12.75">
      <c r="A45" s="112" t="s">
        <v>89</v>
      </c>
      <c r="B45" s="92"/>
      <c r="C45" s="92"/>
      <c r="D45" s="92"/>
      <c r="E45" s="92"/>
      <c r="F45" s="92"/>
      <c r="G45" s="87">
        <v>30510</v>
      </c>
      <c r="H45" s="88"/>
      <c r="I45" s="88"/>
      <c r="J45" s="88"/>
      <c r="K45" s="87">
        <v>242120</v>
      </c>
      <c r="L45" s="89"/>
      <c r="M45" s="87">
        <f ca="1" t="shared" si="1"/>
        <v>7.935758767617175</v>
      </c>
      <c r="N45" s="90" t="s">
        <v>132</v>
      </c>
    </row>
    <row r="46" spans="1:14" ht="12.75">
      <c r="A46" s="113" t="s">
        <v>93</v>
      </c>
      <c r="B46" s="94"/>
      <c r="C46" s="94"/>
      <c r="D46" s="94"/>
      <c r="E46" s="94"/>
      <c r="F46" s="94"/>
      <c r="G46" s="87">
        <v>30510</v>
      </c>
      <c r="H46" s="88"/>
      <c r="I46" s="88"/>
      <c r="J46" s="88"/>
      <c r="K46" s="87">
        <v>242120</v>
      </c>
      <c r="L46" s="89"/>
      <c r="M46" s="87">
        <f ca="1" t="shared" si="1"/>
        <v>7.935758767617175</v>
      </c>
      <c r="N46" s="90" t="s">
        <v>132</v>
      </c>
    </row>
    <row r="47" spans="1:14" ht="12.75">
      <c r="A47" s="33"/>
      <c r="G47" s="47"/>
      <c r="H47" s="48"/>
      <c r="I47" s="48"/>
      <c r="J47" s="48"/>
      <c r="K47" s="47"/>
      <c r="L47" s="49"/>
      <c r="M47" s="47"/>
      <c r="N47" s="33"/>
    </row>
    <row r="48" spans="1:14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50"/>
      <c r="M48" s="7"/>
      <c r="N48" s="7"/>
    </row>
    <row r="49" spans="1:14" ht="12.75">
      <c r="A49" s="34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50"/>
      <c r="M49" s="7"/>
      <c r="N49" s="7"/>
    </row>
    <row r="50" spans="1:14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50"/>
      <c r="M50" s="7"/>
      <c r="N50" s="7"/>
    </row>
    <row r="51" spans="1:14" ht="12.75">
      <c r="A51" s="34" t="s">
        <v>18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50"/>
      <c r="M51" s="7"/>
      <c r="N51" s="7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sheetProtection/>
  <mergeCells count="41">
    <mergeCell ref="G15:H15"/>
    <mergeCell ref="J15:K15"/>
    <mergeCell ref="A20:A22"/>
    <mergeCell ref="B20:B22"/>
    <mergeCell ref="C20:C22"/>
    <mergeCell ref="E20:E22"/>
    <mergeCell ref="N20:N22"/>
    <mergeCell ref="D21:D22"/>
    <mergeCell ref="H21:I21"/>
    <mergeCell ref="J21:K21"/>
    <mergeCell ref="F20:G21"/>
    <mergeCell ref="H20:K20"/>
    <mergeCell ref="A38:F38"/>
    <mergeCell ref="A5:N5"/>
    <mergeCell ref="A6:N6"/>
    <mergeCell ref="A7:N7"/>
    <mergeCell ref="A8:N8"/>
    <mergeCell ref="G10:I10"/>
    <mergeCell ref="G11:H11"/>
    <mergeCell ref="J11:K11"/>
    <mergeCell ref="G14:H14"/>
    <mergeCell ref="J10:M10"/>
    <mergeCell ref="G12:H12"/>
    <mergeCell ref="J12:K12"/>
    <mergeCell ref="G13:H13"/>
    <mergeCell ref="J13:K13"/>
    <mergeCell ref="J14:K14"/>
    <mergeCell ref="M20:M22"/>
    <mergeCell ref="A24:N24"/>
    <mergeCell ref="A25:N25"/>
    <mergeCell ref="A35:F35"/>
    <mergeCell ref="A36:F36"/>
    <mergeCell ref="A37:F37"/>
    <mergeCell ref="A45:F45"/>
    <mergeCell ref="A46:F46"/>
    <mergeCell ref="A39:F39"/>
    <mergeCell ref="A40:F40"/>
    <mergeCell ref="A41:F41"/>
    <mergeCell ref="A42:F42"/>
    <mergeCell ref="A43:F43"/>
    <mergeCell ref="A44:F44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2014-08-07T03:41:34Z</cp:lastPrinted>
  <dcterms:created xsi:type="dcterms:W3CDTF">2003-01-28T12:33:10Z</dcterms:created>
  <dcterms:modified xsi:type="dcterms:W3CDTF">2014-09-03T12:24:47Z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