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279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  <author>onikitina</author>
    <author>&lt;&gt;</author>
    <author>YuKazaeva</author>
  </authors>
  <commentList>
    <comment ref="J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1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1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1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1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57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59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55" authorId="1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55" authorId="1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55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55" authorId="1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55" authorId="1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55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1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55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1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1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1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comments2.xml><?xml version="1.0" encoding="utf-8"?>
<comments xmlns="http://schemas.openxmlformats.org/spreadsheetml/2006/main">
  <authors>
    <author>Alex</author>
    <author>Сергей</author>
    <author>YuKazaeva</author>
    <author>onikitina</author>
    <author>&lt;&gt;</author>
  </authors>
  <commentList>
    <comment ref="G11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1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1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1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1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1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1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1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1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1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1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30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32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A107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07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07" authorId="0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07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1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1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07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1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sharedStrings.xml><?xml version="1.0" encoding="utf-8"?>
<sst xmlns="http://schemas.openxmlformats.org/spreadsheetml/2006/main" count="895" uniqueCount="615">
  <si>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</si>
  <si>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</si>
  <si>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</si>
  <si>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</si>
  <si>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</si>
  <si>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</si>
  <si>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</si>
  <si>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</si>
  <si>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</si>
  <si>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</si>
  <si>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</si>
  <si>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</si>
  <si>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</si>
  <si>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</si>
  <si>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</si>
  <si>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</si>
  <si>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</si>
  <si>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</si>
  <si>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</si>
  <si>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</si>
  <si>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</si>
  <si>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</si>
  <si>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</si>
  <si>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</si>
  <si>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</si>
  <si>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</si>
  <si>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</si>
  <si>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</si>
  <si>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</si>
  <si>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</si>
  <si>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</si>
  <si>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</si>
  <si>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</si>
  <si>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</si>
  <si>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</si>
  <si>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</si>
  <si>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СОГЛАСОВАНО</t>
  </si>
  <si>
    <t>Составил:_______________________Антонович Т.П.</t>
  </si>
  <si>
    <t xml:space="preserve">                                   Рамы на фундаментах</t>
  </si>
  <si>
    <t>ТЕР11-01-002-04
Устройство подстилающих слоев: щебеночных
1 м3 подстилающего слоя</t>
  </si>
  <si>
    <t>41,78
_____
160,92</t>
  </si>
  <si>
    <t>39,89
_____
6,69</t>
  </si>
  <si>
    <t>58
_____
226</t>
  </si>
  <si>
    <t>56
_____
9</t>
  </si>
  <si>
    <t>645
_____
1118</t>
  </si>
  <si>
    <t>301
_____
103</t>
  </si>
  <si>
    <t>Накладные расходы от ФОТ(860 руб.)</t>
  </si>
  <si>
    <t>123%*(0.9*0.85)</t>
  </si>
  <si>
    <t>Сметная прибыль от ФОТ(860 руб.)</t>
  </si>
  <si>
    <t>75%*(0.85*0.8)</t>
  </si>
  <si>
    <t>Всего с НР и СП</t>
  </si>
  <si>
    <t/>
  </si>
  <si>
    <t>ТЕР11-01-002-09
Устройство подстилающих слоев: бетонных
1 м3 подстилающего слоя</t>
  </si>
  <si>
    <t>38,8
_____
9,08</t>
  </si>
  <si>
    <t>70
_____
17</t>
  </si>
  <si>
    <t>770
_____
69</t>
  </si>
  <si>
    <t>Накладные расходы от ФОТ(886 руб.)</t>
  </si>
  <si>
    <t>Сметная прибыль от ФОТ(886 руб.)</t>
  </si>
  <si>
    <t>ТСЦ-401-0006
Бетон тяжелый, класс: В15 (М200)
м3</t>
  </si>
  <si>
    <t xml:space="preserve">
_____
612</t>
  </si>
  <si>
    <t xml:space="preserve">
_____
1126</t>
  </si>
  <si>
    <t xml:space="preserve">
_____
5819</t>
  </si>
  <si>
    <t>ТЕР06-01-015-10
Армирование подстилающих слоев и набетонок
1 т</t>
  </si>
  <si>
    <t>0,046
0,0108+0,0352</t>
  </si>
  <si>
    <t>141,57
_____
243,32</t>
  </si>
  <si>
    <t>44,16
_____
2,61</t>
  </si>
  <si>
    <t>7
_____
11</t>
  </si>
  <si>
    <t>72
_____
37</t>
  </si>
  <si>
    <t>11
_____
1</t>
  </si>
  <si>
    <t>Накладные расходы от ФОТ(84 руб.)</t>
  </si>
  <si>
    <t>105%*(0.9*0.85)</t>
  </si>
  <si>
    <t>Сметная прибыль от ФОТ(84 руб.)</t>
  </si>
  <si>
    <t>65%*(0.85*0.8)</t>
  </si>
  <si>
    <t>ТСЦ-204-0020
Горячекатаная арматурная сталь периодического профиля класса: А-III, диаметром 8 мм
т</t>
  </si>
  <si>
    <t xml:space="preserve">
_____
8640</t>
  </si>
  <si>
    <t xml:space="preserve">
_____
93</t>
  </si>
  <si>
    <t xml:space="preserve">
_____
338</t>
  </si>
  <si>
    <t>ТСЦ-204-0021
Горячекатаная арматурная сталь периодического профиля класса: А-III, диаметром 10 мм
т</t>
  </si>
  <si>
    <t xml:space="preserve">
_____
8440</t>
  </si>
  <si>
    <t xml:space="preserve">
_____
297</t>
  </si>
  <si>
    <t xml:space="preserve">
_____
1103</t>
  </si>
  <si>
    <t>ТСЦ-204-0035
Надбавки к ценам заготовок за сборку и сварку каркасов и сеток: плоских, диаметром 8 мм
т</t>
  </si>
  <si>
    <t xml:space="preserve">
_____
2120</t>
  </si>
  <si>
    <t xml:space="preserve">
_____
23</t>
  </si>
  <si>
    <t xml:space="preserve">
_____
106</t>
  </si>
  <si>
    <t>ТСЦ-204-0048
Надбавки к ценам заготовок за сборку и сварку каркасов и сеток: пространственных, диаметром 10 мм
т</t>
  </si>
  <si>
    <t xml:space="preserve">
_____
2910</t>
  </si>
  <si>
    <t xml:space="preserve">
_____
102</t>
  </si>
  <si>
    <t xml:space="preserve">
_____
410</t>
  </si>
  <si>
    <t>ТЕР46-03-001-01
Сверление кольцевыми алмазными сверлами в железобетонных конструкциях с применением охлаждающей жидкости (воды) вертикальных отверстий глубиной 200 мм диаметром: 20 мм
100 отверстий</t>
  </si>
  <si>
    <t>0,24
8*3/100</t>
  </si>
  <si>
    <t>210,37
_____
1039,62</t>
  </si>
  <si>
    <t>537,38
_____
229,93</t>
  </si>
  <si>
    <t>50
_____
250</t>
  </si>
  <si>
    <t>129
_____
55</t>
  </si>
  <si>
    <t>556
_____
115</t>
  </si>
  <si>
    <t>927
_____
608</t>
  </si>
  <si>
    <t>Накладные расходы от ФОТ(1338 руб.)</t>
  </si>
  <si>
    <t>110%*(0.9*0.85)</t>
  </si>
  <si>
    <t>Сметная прибыль от ФОТ(1338 руб.)</t>
  </si>
  <si>
    <t>70%*(0.85*0.8)</t>
  </si>
  <si>
    <t>ТЕР46-03-001-17
На каждые 10 мм изменения глубины сверления добавляется или исключается: к расценке 46-03-001-01
100 отверстий</t>
  </si>
  <si>
    <t>-2,4
-0,24*10</t>
  </si>
  <si>
    <t>2,31
_____
51,98</t>
  </si>
  <si>
    <t>17,58
_____
11,5</t>
  </si>
  <si>
    <t>-6
_____
-124</t>
  </si>
  <si>
    <t>-42
_____
-28</t>
  </si>
  <si>
    <t>-61
_____
-58</t>
  </si>
  <si>
    <t>-340
_____
-304</t>
  </si>
  <si>
    <t>Накладные расходы от ФОТ(-420 руб.)</t>
  </si>
  <si>
    <t>Сметная прибыль от ФОТ(-420 руб.)</t>
  </si>
  <si>
    <t>ТСЦ-101-1928
Болты распорные МР 12х100
шт.</t>
  </si>
  <si>
    <t xml:space="preserve">
_____
3,15</t>
  </si>
  <si>
    <t xml:space="preserve">
_____
76</t>
  </si>
  <si>
    <t xml:space="preserve">
_____
234</t>
  </si>
  <si>
    <t>ТЕР09-03-039-01
Монтаж опорных конструкций: для крепления трубопроводов внутри зданий и сооружений массой до 0,1 т
КОЭФ. К ПОЗИЦИИ:
2.Прил.9.3 Монтаж конструктивных элементов по железобетонным и каменным опорам ОЗП=1,1; ТЗ=1,1
1 т конструкций</t>
  </si>
  <si>
    <t>1012,13
_____
297,26</t>
  </si>
  <si>
    <t>284,27
_____
1,8</t>
  </si>
  <si>
    <t>451
_____
132</t>
  </si>
  <si>
    <t>127
_____
1</t>
  </si>
  <si>
    <t>4971
_____
571</t>
  </si>
  <si>
    <t>895
_____
9</t>
  </si>
  <si>
    <t>Накладные расходы от ФОТ(5727 руб.)</t>
  </si>
  <si>
    <t>90%*(0.9*0.85)</t>
  </si>
  <si>
    <t>Сметная прибыль от ФОТ(5727 руб.)</t>
  </si>
  <si>
    <t>85%*(0.85*0.8)</t>
  </si>
  <si>
    <t>ТСЦ-201-0778
Прочие индивидуальные сварные конструкции, масса сборочной единицы: до 0,1 т
т</t>
  </si>
  <si>
    <t>0,4458
((2*9,8+2*8,3+4*5,6+72,5+8*4,3)*2+2*7,5+3*6,2+3,3+2,7+40,8+8*4,3)/1000</t>
  </si>
  <si>
    <t xml:space="preserve">
_____
11820</t>
  </si>
  <si>
    <t xml:space="preserve">
_____
5269</t>
  </si>
  <si>
    <t xml:space="preserve">
_____
23948</t>
  </si>
  <si>
    <t>ТЕР13-03-004-26
Окраска металлических огрунтованных поверхностей: эмалью ПФ-115
100 м2 окрашиваемой поверхности</t>
  </si>
  <si>
    <t>43,93
_____
388,48</t>
  </si>
  <si>
    <t>6,8
_____
0,12</t>
  </si>
  <si>
    <t>11
_____
95</t>
  </si>
  <si>
    <t>119
_____
300</t>
  </si>
  <si>
    <t>Накладные расходы от ФОТ(137 руб.)</t>
  </si>
  <si>
    <t>Сметная прибыль от ФОТ(137 руб.)</t>
  </si>
  <si>
    <t xml:space="preserve">                                   Стаканы в перекрытиях</t>
  </si>
  <si>
    <t>ТЕР46-04-003-07
Разборка железобетонных конструкций объемом более 1 м3 при помощи отбойных молотков из бетона марки: 150
1 м3</t>
  </si>
  <si>
    <t>258,07
_____
38,66</t>
  </si>
  <si>
    <t>690,16
_____
126,2</t>
  </si>
  <si>
    <t>39
_____
5</t>
  </si>
  <si>
    <t>104
_____
19</t>
  </si>
  <si>
    <t>427
_____
26</t>
  </si>
  <si>
    <t>594
_____
209</t>
  </si>
  <si>
    <t>Накладные расходы от ФОТ(731 руб.)</t>
  </si>
  <si>
    <t>Сметная прибыль от ФОТ(731 руб.)</t>
  </si>
  <si>
    <t>ТЕР07-01-044-04
Установка монтажных изделий массой: более 20 кг
1 т стальных элементов</t>
  </si>
  <si>
    <t>0,2903
((93,8+1,3*8)*2+71,5+8*1,3)/1000</t>
  </si>
  <si>
    <t>405,37
_____
13299,8</t>
  </si>
  <si>
    <t>118
_____
3860</t>
  </si>
  <si>
    <t>1297
_____
15886</t>
  </si>
  <si>
    <t>Накладные расходы от ФОТ(1492 руб.)</t>
  </si>
  <si>
    <t>130%*(0.9*0.85)</t>
  </si>
  <si>
    <t>Сметная прибыль от ФОТ(1492 руб.)</t>
  </si>
  <si>
    <t>7
_____
62</t>
  </si>
  <si>
    <t>77
_____
197</t>
  </si>
  <si>
    <t>Накладные расходы от ФОТ(89 руб.)</t>
  </si>
  <si>
    <t>Сметная прибыль от ФОТ(89 руб.)</t>
  </si>
  <si>
    <t>ТЕР06-01-014-01
Укладка бетона по перекрытиям толщиной 100 мм
100 м2 перекрытий</t>
  </si>
  <si>
    <t>235,63
_____
73,56</t>
  </si>
  <si>
    <t>162,46
_____
20,09</t>
  </si>
  <si>
    <t>12
_____
4</t>
  </si>
  <si>
    <t>8
_____
1</t>
  </si>
  <si>
    <t>130
_____
21</t>
  </si>
  <si>
    <t>39
_____
11</t>
  </si>
  <si>
    <t>Накладные расходы от ФОТ(163 руб.)</t>
  </si>
  <si>
    <t>Сметная прибыль от ФОТ(163 руб.)</t>
  </si>
  <si>
    <t xml:space="preserve">
_____
312</t>
  </si>
  <si>
    <t xml:space="preserve">
_____
1613</t>
  </si>
  <si>
    <t>0,0486
0,003+0,0456</t>
  </si>
  <si>
    <t>7
_____
12</t>
  </si>
  <si>
    <t>76
_____
40</t>
  </si>
  <si>
    <t>Накладные расходы от ФОТ(88 руб.)</t>
  </si>
  <si>
    <t>Сметная прибыль от ФОТ(88 руб.)</t>
  </si>
  <si>
    <t>ТСЦ-204-0019
Горячекатаная арматурная сталь периодического профиля класса: А-III, диаметром 6 мм
т</t>
  </si>
  <si>
    <t>0,003
1*3/1000</t>
  </si>
  <si>
    <t xml:space="preserve">
_____
9100</t>
  </si>
  <si>
    <t xml:space="preserve">
_____
27</t>
  </si>
  <si>
    <t xml:space="preserve">
_____
94</t>
  </si>
  <si>
    <t>0,0456
15,2*3/1000</t>
  </si>
  <si>
    <t xml:space="preserve">
_____
385</t>
  </si>
  <si>
    <t xml:space="preserve">
_____
1428</t>
  </si>
  <si>
    <t>ТСЦ-204-0034
Надбавки к ценам заготовок за сборку и сварку каркасов и сеток: плоских, диаметром 5-6 мм
т</t>
  </si>
  <si>
    <t xml:space="preserve">
_____
2940</t>
  </si>
  <si>
    <t xml:space="preserve">
_____
9</t>
  </si>
  <si>
    <t xml:space="preserve">
_____
35</t>
  </si>
  <si>
    <t>ТСЦ-204-0036
Надбавки к ценам заготовок за сборку и сварку каркасов и сеток: плоских, диаметром 10 мм
т</t>
  </si>
  <si>
    <t xml:space="preserve">
_____
1790</t>
  </si>
  <si>
    <t xml:space="preserve">
_____
82</t>
  </si>
  <si>
    <t xml:space="preserve">
_____
379</t>
  </si>
  <si>
    <t>ТЕР06-01-015-07
Установка закладных деталей весом: до 4 кг
1 т</t>
  </si>
  <si>
    <t>0,01056
0,44*8*3/1000</t>
  </si>
  <si>
    <t>2475,46
_____
10410</t>
  </si>
  <si>
    <t>41,78
_____
2,45</t>
  </si>
  <si>
    <t>26
_____
111</t>
  </si>
  <si>
    <t>288
_____
516</t>
  </si>
  <si>
    <t>Накладные расходы от ФОТ(331 руб.)</t>
  </si>
  <si>
    <t>Сметная прибыль от ФОТ(331 руб.)</t>
  </si>
  <si>
    <t xml:space="preserve">                                   Узоляция проходов через перекрытие</t>
  </si>
  <si>
    <t>ТЕР20-02-009-07
Установка зонтов над шахтами из листовой стали круглого сечения диаметром: 630 мм
1 зонт</t>
  </si>
  <si>
    <t>13,44
_____
10,4</t>
  </si>
  <si>
    <t>27
_____
21</t>
  </si>
  <si>
    <t>296
_____
60</t>
  </si>
  <si>
    <t>Накладные расходы от ФОТ(340 руб.)</t>
  </si>
  <si>
    <t>128%*(0.9*0.85)</t>
  </si>
  <si>
    <t>Сметная прибыль от ФОТ(340 руб.)</t>
  </si>
  <si>
    <t>83%*(0.85*0.8)</t>
  </si>
  <si>
    <t>ТЕР20-02-009-04
Установка зонтов над шахтами из листовой стали круглого сечения диаметром: 400 мм
1 зонт</t>
  </si>
  <si>
    <t>8,59
_____
5,31</t>
  </si>
  <si>
    <t>9
_____
5</t>
  </si>
  <si>
    <t>95
_____
16</t>
  </si>
  <si>
    <t>Накладные расходы от ФОТ(109 руб.)</t>
  </si>
  <si>
    <t>Сметная прибыль от ФОТ(109 руб.)</t>
  </si>
  <si>
    <t>ТСЦ-301-0283
Зонты вентиляционных систем из листовой оцинкованной стали: круглые, диаметром шахты 630 мм
шт.</t>
  </si>
  <si>
    <t xml:space="preserve">
_____
418</t>
  </si>
  <si>
    <t xml:space="preserve">
_____
836</t>
  </si>
  <si>
    <t xml:space="preserve">
_____
2509</t>
  </si>
  <si>
    <t>ТСЦ-301-0280
Зонты вентиляционных систем из листовой оцинкованной стали: круглые, диаметром шахты 400 мм
шт.</t>
  </si>
  <si>
    <t xml:space="preserve">
_____
194</t>
  </si>
  <si>
    <t xml:space="preserve">
_____
796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</si>
  <si>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</si>
  <si>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</si>
  <si>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93
_____
176</t>
  </si>
  <si>
    <t>1026
_____
551</t>
  </si>
  <si>
    <t>Накладные расходы от ФОТ(1180 руб.)</t>
  </si>
  <si>
    <t>100%*(0.9*0.85)</t>
  </si>
  <si>
    <t>Сметная прибыль от ФОТ(1180 руб.)</t>
  </si>
  <si>
    <t>ТСЦ-104-0101
Маты минераловатные вертикально-слоистые из мягких плит на синтетическом связующем с покрытием из рубероида марки 75 (ГОСТ 23307-78) толщиной 50 мм
м3</t>
  </si>
  <si>
    <t xml:space="preserve">
_____
626</t>
  </si>
  <si>
    <t xml:space="preserve">
_____
313</t>
  </si>
  <si>
    <t xml:space="preserve">
_____
1117</t>
  </si>
  <si>
    <t>Итого прямые затраты по разделу</t>
  </si>
  <si>
    <t>979,00
_____
14007,00</t>
  </si>
  <si>
    <t>496,00
_____
57,00</t>
  </si>
  <si>
    <t>10784,00
_____
59394,00</t>
  </si>
  <si>
    <t>3050,00
_____
638,00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</si>
  <si>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</si>
  <si>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</si>
  <si>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2-9, 19-26, 10-11, 16, 12-15, 18, 17, 27-32)</t>
  </si>
  <si>
    <t>74,40
_____
8,55</t>
  </si>
  <si>
    <t>457,50
_____
95,70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</si>
  <si>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</si>
  <si>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</si>
  <si>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</si>
  <si>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</si>
  <si>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</si>
  <si>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</si>
  <si>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Новый Раздел</t>
  </si>
  <si>
    <t xml:space="preserve">    Полы</t>
  </si>
  <si>
    <t xml:space="preserve">    Бетонные и железобетонные монолитные конструкции в промышленном строительстве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</si>
  <si>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</si>
  <si>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Строительные металлические конструкции</t>
  </si>
  <si>
    <t xml:space="preserve">    Защита строительных конструкций и оборудования от коррозии</t>
  </si>
  <si>
    <t xml:space="preserve">    Бетонные и железобетонные сборные конструкции в промышленном строительстве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</si>
  <si>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</si>
  <si>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Теплоизоляционные работы</t>
  </si>
  <si>
    <t xml:space="preserve">    Итого</t>
  </si>
  <si>
    <t xml:space="preserve">    Итого по разделу 1 Новый Раздел</t>
  </si>
  <si>
    <t>Итого прямые затраты по смете</t>
  </si>
  <si>
    <t>Итого прямые затраты по смете с учетом коэффициентов к итогам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</si>
  <si>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</si>
  <si>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</si>
  <si>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</si>
  <si>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</si>
  <si>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1-2-7</t>
  </si>
  <si>
    <t>Затраты труда рабочих (ср 2,7)</t>
  </si>
  <si>
    <t xml:space="preserve">чел.час
</t>
  </si>
  <si>
    <t xml:space="preserve">10,51
</t>
  </si>
  <si>
    <t xml:space="preserve">115,78
</t>
  </si>
  <si>
    <t>1-2-8</t>
  </si>
  <si>
    <t>Затраты труда рабочих (ср 2,8)</t>
  </si>
  <si>
    <t xml:space="preserve">10,6
</t>
  </si>
  <si>
    <t xml:space="preserve">116,85
</t>
  </si>
  <si>
    <t>1-3-0</t>
  </si>
  <si>
    <t>Затраты труда рабочих (ср 3)</t>
  </si>
  <si>
    <t xml:space="preserve">10,78
</t>
  </si>
  <si>
    <t xml:space="preserve">118,86
</t>
  </si>
  <si>
    <t>1-3-3</t>
  </si>
  <si>
    <t>Затраты труда рабочих (ср 3,3)</t>
  </si>
  <si>
    <t xml:space="preserve">11,2
</t>
  </si>
  <si>
    <t xml:space="preserve">123,42
</t>
  </si>
  <si>
    <t>1-3-5</t>
  </si>
  <si>
    <t>Затраты труда рабочих (ср 3,5)</t>
  </si>
  <si>
    <t xml:space="preserve">11,47
</t>
  </si>
  <si>
    <t xml:space="preserve">126,37
</t>
  </si>
  <si>
    <t>1-3-6</t>
  </si>
  <si>
    <t>Затраты труда рабочих (ср 3,6)</t>
  </si>
  <si>
    <t xml:space="preserve">11,61
</t>
  </si>
  <si>
    <t xml:space="preserve">127,98
</t>
  </si>
  <si>
    <t>1-4-0</t>
  </si>
  <si>
    <t>Затраты труда рабочих (ср 4)</t>
  </si>
  <si>
    <t xml:space="preserve">12,16
</t>
  </si>
  <si>
    <t xml:space="preserve">134,01
</t>
  </si>
  <si>
    <t>1-4-1</t>
  </si>
  <si>
    <t>Затраты труда рабочих (ср 4,1)</t>
  </si>
  <si>
    <t xml:space="preserve">12,34
</t>
  </si>
  <si>
    <t xml:space="preserve">136,02
</t>
  </si>
  <si>
    <t>1-4-4</t>
  </si>
  <si>
    <t>Затраты труда рабочих (ср 4,4)</t>
  </si>
  <si>
    <t xml:space="preserve">12,91
</t>
  </si>
  <si>
    <t xml:space="preserve">142,32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</si>
  <si>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</si>
  <si>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</si>
  <si>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</si>
  <si>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</si>
  <si>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</si>
  <si>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</si>
  <si>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других видах строительства: 10 т</t>
  </si>
  <si>
    <t xml:space="preserve">маш.-ч
</t>
  </si>
  <si>
    <t xml:space="preserve">134,07
</t>
  </si>
  <si>
    <t xml:space="preserve">663
</t>
  </si>
  <si>
    <t>ГК ЕТО, пост.№ 4/1</t>
  </si>
  <si>
    <t>Краны на гусеничном ходу при работе на других видах строительства: до 16 т</t>
  </si>
  <si>
    <t xml:space="preserve">107,27
</t>
  </si>
  <si>
    <t xml:space="preserve">496
</t>
  </si>
  <si>
    <t>Автопогрузчики 5 т</t>
  </si>
  <si>
    <t xml:space="preserve">111,55
</t>
  </si>
  <si>
    <t xml:space="preserve">449
</t>
  </si>
  <si>
    <t>Лебедки ручные и рычажные тяговым усилием: 31,39 кН (3,2 т)</t>
  </si>
  <si>
    <t xml:space="preserve">3,08
</t>
  </si>
  <si>
    <t xml:space="preserve">11
</t>
  </si>
  <si>
    <t>Лебедки электрические тяговым усилием: до 5,79 кН (0,59 т)</t>
  </si>
  <si>
    <t xml:space="preserve">2,31
</t>
  </si>
  <si>
    <t xml:space="preserve">6
</t>
  </si>
  <si>
    <t>Лебедки электрические тяговым усилием: до 31,39 кН (3,2 т)</t>
  </si>
  <si>
    <t xml:space="preserve">7,98
</t>
  </si>
  <si>
    <t xml:space="preserve">27
</t>
  </si>
  <si>
    <t>Установки для сварки: ручной дуговой (постоянного тока)</t>
  </si>
  <si>
    <t xml:space="preserve">7,84
</t>
  </si>
  <si>
    <t xml:space="preserve">45
</t>
  </si>
  <si>
    <t>Аппарат для газовой сварки и резки</t>
  </si>
  <si>
    <t xml:space="preserve">1,29
</t>
  </si>
  <si>
    <t xml:space="preserve">3
</t>
  </si>
  <si>
    <t>Преобразователи сварочные с номинальным сварочным током 315-500 А</t>
  </si>
  <si>
    <t xml:space="preserve">10,97
</t>
  </si>
  <si>
    <t xml:space="preserve">88
</t>
  </si>
  <si>
    <t>Электрические печи для сушки сварочных материалов с регулированием температуры в пределах: от 80 °С до 500 °С</t>
  </si>
  <si>
    <t xml:space="preserve">7,01
</t>
  </si>
  <si>
    <t xml:space="preserve">47
</t>
  </si>
  <si>
    <t>Компрессоры передвижные с двигателем внутреннего сгорания давлением: до 686 кПа (7 ат), производительность 5 м3/мин</t>
  </si>
  <si>
    <t xml:space="preserve">63,37
</t>
  </si>
  <si>
    <t xml:space="preserve">373
</t>
  </si>
  <si>
    <t>Вибратор поверхностный</t>
  </si>
  <si>
    <t xml:space="preserve">0,53
</t>
  </si>
  <si>
    <t>Установки для сверления отверстий в железобетоне диаметром до 160 мм</t>
  </si>
  <si>
    <t xml:space="preserve">21,44
</t>
  </si>
  <si>
    <t xml:space="preserve">173
</t>
  </si>
  <si>
    <t>Молотки при работе от передвижных компрессорных станций: отбойные пневматические</t>
  </si>
  <si>
    <t xml:space="preserve">1,44
</t>
  </si>
  <si>
    <t xml:space="preserve">4
</t>
  </si>
  <si>
    <t>ГК ЕТО, пост.№ 4/1 (330804-1)</t>
  </si>
  <si>
    <t>Трамбовки пневматические при работе от: передвижных компрессорных станций</t>
  </si>
  <si>
    <t xml:space="preserve">0,75
</t>
  </si>
  <si>
    <t>ГК ЕТО, пост.№ 4/1 (331101-1)</t>
  </si>
  <si>
    <t>Установки: для изготовления бандажей, диафрагм, пряжек</t>
  </si>
  <si>
    <t xml:space="preserve">1,99
</t>
  </si>
  <si>
    <t xml:space="preserve">12
</t>
  </si>
  <si>
    <t>Агрегаты окрасочные высокого давления для окраски поверхностей конструкций мощностью: 1 кВт</t>
  </si>
  <si>
    <t xml:space="preserve">7,12
</t>
  </si>
  <si>
    <t>Автомобили бортовые, грузоподъемность: до 5 т</t>
  </si>
  <si>
    <t xml:space="preserve">103,2
</t>
  </si>
  <si>
    <t xml:space="preserve">570
</t>
  </si>
  <si>
    <t>Итого по строительным машинам</t>
  </si>
  <si>
    <t xml:space="preserve">                  Материалы</t>
  </si>
  <si>
    <t>101-0309</t>
  </si>
  <si>
    <t>Канаты пеньковые пропитанные</t>
  </si>
  <si>
    <t xml:space="preserve">т
</t>
  </si>
  <si>
    <t xml:space="preserve">33750
</t>
  </si>
  <si>
    <t xml:space="preserve">112918,3
</t>
  </si>
  <si>
    <t>Среднее (10.01.396/30301.03*32875.34, 10.01.392)</t>
  </si>
  <si>
    <t>101-0324</t>
  </si>
  <si>
    <t>Кислород технический: газообразный</t>
  </si>
  <si>
    <t xml:space="preserve">м3
</t>
  </si>
  <si>
    <t xml:space="preserve">6,2
</t>
  </si>
  <si>
    <t xml:space="preserve">44,01
</t>
  </si>
  <si>
    <t>26.03.080</t>
  </si>
  <si>
    <t>101-0540</t>
  </si>
  <si>
    <t>Лента стальная упаковочная, мягкая, нормальной точности 0,7х20-50 мм</t>
  </si>
  <si>
    <t xml:space="preserve">6640
</t>
  </si>
  <si>
    <t xml:space="preserve">39941,55
</t>
  </si>
  <si>
    <t>ГК ЕТО №4/1 от 31.01.2014 г., п.113</t>
  </si>
  <si>
    <t>101-0595</t>
  </si>
  <si>
    <t>Мастика битумно-латексная кровельная</t>
  </si>
  <si>
    <t xml:space="preserve">3810
</t>
  </si>
  <si>
    <t xml:space="preserve">14252,3
</t>
  </si>
  <si>
    <t>ГК ЕТО №4/1 от 31.01.2014 г., п.374</t>
  </si>
  <si>
    <t>101-0797</t>
  </si>
  <si>
    <t>Проволока горячекатаная в мотках, диаметром 6,3-6,5 мм</t>
  </si>
  <si>
    <t xml:space="preserve">4650
</t>
  </si>
  <si>
    <t xml:space="preserve">23391,03
</t>
  </si>
  <si>
    <t>ГК ЕТО №4/1 от 31.01.2014 г., п.118</t>
  </si>
  <si>
    <t>101-0811</t>
  </si>
  <si>
    <t>Проволока стальная низкоуглеродистая разного назначения оцинкованная диаметром: 1,1 мм</t>
  </si>
  <si>
    <t xml:space="preserve">17400
</t>
  </si>
  <si>
    <t xml:space="preserve">36592,23
</t>
  </si>
  <si>
    <t>Среднее (08.05.018.5, 08.05.0192/15684.92*16822.17)</t>
  </si>
  <si>
    <t>101-0812</t>
  </si>
  <si>
    <t>Проволока стальная низкоуглеродистая разного назначения оцинкованная диаметром: 1,6 мм</t>
  </si>
  <si>
    <t xml:space="preserve">16240
</t>
  </si>
  <si>
    <t xml:space="preserve">33804,72
</t>
  </si>
  <si>
    <t>08.05.0192</t>
  </si>
  <si>
    <t>101-0816</t>
  </si>
  <si>
    <t>Проволока светлая диаметром: 1,1 мм</t>
  </si>
  <si>
    <t xml:space="preserve">8690
</t>
  </si>
  <si>
    <t xml:space="preserve">29018,37
</t>
  </si>
  <si>
    <t>08.05.0273</t>
  </si>
  <si>
    <t>101-1019</t>
  </si>
  <si>
    <t>Швеллеры № 40 из стали марки: Ст0</t>
  </si>
  <si>
    <t xml:space="preserve">4977,24
</t>
  </si>
  <si>
    <t xml:space="preserve">29553,49
</t>
  </si>
  <si>
    <t>08.04.086/5349.52*4822.3</t>
  </si>
  <si>
    <t>101-1292</t>
  </si>
  <si>
    <t>Уайт-спирит</t>
  </si>
  <si>
    <t xml:space="preserve">10580
</t>
  </si>
  <si>
    <t xml:space="preserve">36541,56
</t>
  </si>
  <si>
    <t>ГК ЕТО №4/1 от 31.01.2014 г., п.380</t>
  </si>
  <si>
    <t>101-1515</t>
  </si>
  <si>
    <t>Электроды диаметром: 4 мм Э46</t>
  </si>
  <si>
    <t xml:space="preserve">11520
</t>
  </si>
  <si>
    <t xml:space="preserve">58722,76
</t>
  </si>
  <si>
    <t>Среднее (08.07.010, 08.07.030, 08.07.100)</t>
  </si>
  <si>
    <t>101-1522</t>
  </si>
  <si>
    <t>Электроды диаметром: 5 мм Э42А</t>
  </si>
  <si>
    <t xml:space="preserve">10660
</t>
  </si>
  <si>
    <t xml:space="preserve">54738,99
</t>
  </si>
  <si>
    <t>08.07.007</t>
  </si>
  <si>
    <t>101-1529</t>
  </si>
  <si>
    <t>Электроды диаметром: 6 мм Э42</t>
  </si>
  <si>
    <t xml:space="preserve">33354,92
</t>
  </si>
  <si>
    <t>08.07.008</t>
  </si>
  <si>
    <t>101-1602</t>
  </si>
  <si>
    <t>Ацетилен газообразный технический</t>
  </si>
  <si>
    <t xml:space="preserve">101
</t>
  </si>
  <si>
    <t xml:space="preserve">338,15
</t>
  </si>
  <si>
    <t>ГК ЕТО №4/1 от 31.01.2014 г., п.381</t>
  </si>
  <si>
    <t>101-1714</t>
  </si>
  <si>
    <t>Болты с гайками и шайбами строительные</t>
  </si>
  <si>
    <t xml:space="preserve">17290
</t>
  </si>
  <si>
    <t xml:space="preserve">45086,63
</t>
  </si>
  <si>
    <t>ГК ЕТО №4/1 от 31.01.2014 г., п.139</t>
  </si>
  <si>
    <t>101-1805</t>
  </si>
  <si>
    <t>Гвозди строительные</t>
  </si>
  <si>
    <t xml:space="preserve">9190
</t>
  </si>
  <si>
    <t xml:space="preserve">33693,23
</t>
  </si>
  <si>
    <t>ГК ЕТО №4/1 от 31.01.2014 г., п.144</t>
  </si>
  <si>
    <t>101-1821</t>
  </si>
  <si>
    <t>Винты самонарезающие: оцинкованные, размером 4-12 мм ГОСТ 10621-80</t>
  </si>
  <si>
    <t xml:space="preserve">30340
</t>
  </si>
  <si>
    <t xml:space="preserve">76435,31
</t>
  </si>
  <si>
    <t>08.05.213+100.20.005</t>
  </si>
  <si>
    <t>101-1876</t>
  </si>
  <si>
    <t>Сталь листовая оцинкованная толщиной листа: 0,8 мм</t>
  </si>
  <si>
    <t xml:space="preserve">11200
</t>
  </si>
  <si>
    <t xml:space="preserve">30153,63
</t>
  </si>
  <si>
    <t>ГК ЕТО №4/1 от 31.01.2014 г., п.149</t>
  </si>
  <si>
    <t>101-1913</t>
  </si>
  <si>
    <t>Сверла кольцевые алмазные диаметром: 20 мм</t>
  </si>
  <si>
    <t xml:space="preserve">шт.
</t>
  </si>
  <si>
    <t xml:space="preserve">412
</t>
  </si>
  <si>
    <t xml:space="preserve">185,69
</t>
  </si>
  <si>
    <t>34.08.0876</t>
  </si>
  <si>
    <t>101-2278</t>
  </si>
  <si>
    <t>Пропан-бутан, смесь техническая</t>
  </si>
  <si>
    <t xml:space="preserve">кг
</t>
  </si>
  <si>
    <t xml:space="preserve">9,8
</t>
  </si>
  <si>
    <t xml:space="preserve">29,44
</t>
  </si>
  <si>
    <t>26.03.130</t>
  </si>
  <si>
    <t>101-2467</t>
  </si>
  <si>
    <t>Растворитель марки: Р-4</t>
  </si>
  <si>
    <t xml:space="preserve">16570
</t>
  </si>
  <si>
    <t xml:space="preserve">58102,58
</t>
  </si>
  <si>
    <t>Среднее (14.01.401, 14.01.402)</t>
  </si>
  <si>
    <t>102-0023</t>
  </si>
  <si>
    <t>Бруски обрезные хвойных пород длиной: 4-6,5 м, шириной 75-150 мм, толщиной 40-75 мм, I сорта</t>
  </si>
  <si>
    <t xml:space="preserve">1540
</t>
  </si>
  <si>
    <t xml:space="preserve">7890,68
</t>
  </si>
  <si>
    <t>09.01.071</t>
  </si>
  <si>
    <t>102-0053</t>
  </si>
  <si>
    <t>Доски обрезные хвойных пород длиной: 4-6,5 м, шириной 75-150 мм, толщиной 25 мм, III сорта</t>
  </si>
  <si>
    <t xml:space="preserve">772
</t>
  </si>
  <si>
    <t xml:space="preserve">4864,36
</t>
  </si>
  <si>
    <t>(09.01.132/923.03)*721.07</t>
  </si>
  <si>
    <t>102-0138</t>
  </si>
  <si>
    <t>Доски необрезные хвойных пород длиной: 2-3,75 м, все ширины, толщиной 32-40 мм, IV сорта</t>
  </si>
  <si>
    <t xml:space="preserve">374
</t>
  </si>
  <si>
    <t xml:space="preserve">2572,51
</t>
  </si>
  <si>
    <t>(09.01.113/570.09)*330.88</t>
  </si>
  <si>
    <t>113-0021</t>
  </si>
  <si>
    <t>Грунтовка: ГФ-021 красно-коричневая</t>
  </si>
  <si>
    <t xml:space="preserve">18440
</t>
  </si>
  <si>
    <t xml:space="preserve">46048,81
</t>
  </si>
  <si>
    <t>ГК ЕТО №4/1 от 31.01.2014 г., п.219</t>
  </si>
  <si>
    <t>113-0246</t>
  </si>
  <si>
    <t>Эмаль ПФ-115 серая</t>
  </si>
  <si>
    <t xml:space="preserve">19666,67
</t>
  </si>
  <si>
    <t xml:space="preserve">61857,77
</t>
  </si>
  <si>
    <t>14.01.1642</t>
  </si>
  <si>
    <t>201-0777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</si>
  <si>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</si>
  <si>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 xml:space="preserve">12980
</t>
  </si>
  <si>
    <t xml:space="preserve">53718,13
</t>
  </si>
  <si>
    <t>ГК ЕТО №4/1 от 31.01.2014 г., п.238</t>
  </si>
  <si>
    <t>204-0064</t>
  </si>
  <si>
    <t>Детали закладные и накладные изготовленные: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t>
  </si>
  <si>
    <t xml:space="preserve">10410
</t>
  </si>
  <si>
    <t xml:space="preserve">48801,08
</t>
  </si>
  <si>
    <t>ГК ЕТО №4/1 от 31.01.2014 г., п.267</t>
  </si>
  <si>
    <t>408-0012</t>
  </si>
  <si>
    <t>Щебень из природного камня для строительных работ марка: 1000, фракция 40-70 мм</t>
  </si>
  <si>
    <t xml:space="preserve">126
</t>
  </si>
  <si>
    <t xml:space="preserve">593,46
</t>
  </si>
  <si>
    <t>ГК ЕТО №4/1 от 31.01.2014 г., п.503</t>
  </si>
  <si>
    <t>408-0013</t>
  </si>
  <si>
    <t>Щебень из природного камня для строительных работ марка: 800, фракция 5(3)-10 мм</t>
  </si>
  <si>
    <t xml:space="preserve">125
</t>
  </si>
  <si>
    <t xml:space="preserve">693,42
</t>
  </si>
  <si>
    <t>ГК ЕТО №4/1 от 31.01.2014 г., п.506</t>
  </si>
  <si>
    <t>408-0015</t>
  </si>
  <si>
    <t>Щебень из природного камня для строительных работ марка: 800, фракция 20-40 мм</t>
  </si>
  <si>
    <t xml:space="preserve">122
</t>
  </si>
  <si>
    <t xml:space="preserve">609,78
</t>
  </si>
  <si>
    <t>ГК ЕТО №4/1 от 31.01.2014 г., п.504</t>
  </si>
  <si>
    <t>411-0001</t>
  </si>
  <si>
    <t>Вода</t>
  </si>
  <si>
    <t xml:space="preserve">3,11
</t>
  </si>
  <si>
    <t xml:space="preserve">21,79
</t>
  </si>
  <si>
    <t>Среднее (26.01.015, 26.01.017)</t>
  </si>
  <si>
    <t>413-0434</t>
  </si>
  <si>
    <t>Каменная мелочь марки 300</t>
  </si>
  <si>
    <t xml:space="preserve">132,79
</t>
  </si>
  <si>
    <t xml:space="preserve">582,11
</t>
  </si>
  <si>
    <t>06.01.090</t>
  </si>
  <si>
    <t>506-0878</t>
  </si>
  <si>
    <t>Листы алюминиевые марки АД1Н, толщиной: 1 мм</t>
  </si>
  <si>
    <t xml:space="preserve">60,4
</t>
  </si>
  <si>
    <t xml:space="preserve">136,06
</t>
  </si>
  <si>
    <t>08.09.205.1</t>
  </si>
  <si>
    <t>508-0097</t>
  </si>
  <si>
    <t>Канат двойной свивки типа ТК, конструкции 6х19(1+6+12)+1 о.с., оцинкованный из проволок марки В, маркировочная группа: 1770 н/мм2, диаметром 5,5 мм</t>
  </si>
  <si>
    <t xml:space="preserve">10 м
</t>
  </si>
  <si>
    <t xml:space="preserve">61,4
</t>
  </si>
  <si>
    <t xml:space="preserve">218,39
</t>
  </si>
  <si>
    <t>08.05.253</t>
  </si>
  <si>
    <t>ТСЦ-101-1928</t>
  </si>
  <si>
    <t>Болты распорные МР 12х100</t>
  </si>
  <si>
    <t xml:space="preserve">3,15
</t>
  </si>
  <si>
    <t xml:space="preserve">9,73
</t>
  </si>
  <si>
    <t>08.05.1287</t>
  </si>
  <si>
    <t>ТСЦ-104-0101</t>
  </si>
  <si>
    <t>Маты минераловатные вертикально-слоистые из мягких плит на синтетическом связующем с покрытием из рубероида марки 75 (ГОСТ 23307-78) толщиной 50 мм</t>
  </si>
  <si>
    <t xml:space="preserve">626
</t>
  </si>
  <si>
    <t xml:space="preserve">2234,21
</t>
  </si>
  <si>
    <t>Среднее (10.01.047,10.01.055)</t>
  </si>
  <si>
    <t>ТСЦ-201-0778</t>
  </si>
  <si>
    <t>Прочие индивидуальные сварные конструкции, масса сборочной единицы: до 0,1 т</t>
  </si>
  <si>
    <t xml:space="preserve">11820
</t>
  </si>
  <si>
    <t>ТСЦ-204-0019</t>
  </si>
  <si>
    <t>Горячекатаная арматурная сталь периодического профиля класса: А-III, диаметром 6 мм</t>
  </si>
  <si>
    <t xml:space="preserve">9100
</t>
  </si>
  <si>
    <t xml:space="preserve">31326,44
</t>
  </si>
  <si>
    <t>ГК ЕТО №4/1 от 31.01.2014 г., п.265</t>
  </si>
  <si>
    <t>ТСЦ-204-0020</t>
  </si>
  <si>
    <t>Горячекатаная арматурная сталь периодического профиля класса: А-III, диаметром 8 мм</t>
  </si>
  <si>
    <t xml:space="preserve">8640
</t>
  </si>
  <si>
    <t>ТСЦ-204-0021</t>
  </si>
  <si>
    <t>Горячекатаная арматурная сталь периодического профиля класса: А-III, диаметром 10 мм</t>
  </si>
  <si>
    <t xml:space="preserve">8440
</t>
  </si>
  <si>
    <t>ТСЦ-204-0034</t>
  </si>
  <si>
    <t>Надбавки к ценам заготовок за сборку и сварку каркасов и сеток: плоских, диаметром 5-6 мм</t>
  </si>
  <si>
    <t xml:space="preserve">2940
</t>
  </si>
  <si>
    <t xml:space="preserve">11647,38
</t>
  </si>
  <si>
    <t>ГК ЕТО №4/1 от 31.01.2014 г., п.268-ГК ЕТО №4/1 от 31.01.2014 г., п.265</t>
  </si>
  <si>
    <t>ТСЦ-204-0035</t>
  </si>
  <si>
    <t>Надбавки к ценам заготовок за сборку и сварку каркасов и сеток: плоских, диаметром 8 мм</t>
  </si>
  <si>
    <t xml:space="preserve">2120
</t>
  </si>
  <si>
    <t xml:space="preserve">9836,8
</t>
  </si>
  <si>
    <t>2078.43*100.02.006</t>
  </si>
  <si>
    <t>ТСЦ-204-0036</t>
  </si>
  <si>
    <t>Надбавки к ценам заготовок за сборку и сварку каркасов и сеток: плоских, диаметром 10 мм</t>
  </si>
  <si>
    <t xml:space="preserve">1790
</t>
  </si>
  <si>
    <t xml:space="preserve">8305,59
</t>
  </si>
  <si>
    <t>1754.90*100.02.006</t>
  </si>
  <si>
    <t>ТСЦ-204-0048</t>
  </si>
  <si>
    <t>Надбавки к ценам заготовок за сборку и сварку каркасов и сеток: пространственных, диаметром 10 мм</t>
  </si>
  <si>
    <t xml:space="preserve">2910
</t>
  </si>
  <si>
    <t>ТСЦ-301-0280</t>
  </si>
  <si>
    <t>Зонты вентиляционных систем из листовой оцинкованной стали: круглые, диаметром шахты 400 мм</t>
  </si>
  <si>
    <t xml:space="preserve">194
</t>
  </si>
  <si>
    <t xml:space="preserve">796,26
</t>
  </si>
  <si>
    <t>21.02.8112</t>
  </si>
  <si>
    <t>ТСЦ-301-0283</t>
  </si>
  <si>
    <t>Зонты вентиляционных систем из листовой оцинкованной стали: круглые, диаметром шахты 630 мм</t>
  </si>
  <si>
    <t xml:space="preserve">418
</t>
  </si>
  <si>
    <t xml:space="preserve">1254,56
</t>
  </si>
  <si>
    <t>21.02.8116</t>
  </si>
  <si>
    <t>ТСЦ-401-0006</t>
  </si>
  <si>
    <t>Бетон тяжелый, класс: В15 (М200)</t>
  </si>
  <si>
    <t xml:space="preserve">612
</t>
  </si>
  <si>
    <t xml:space="preserve">3162,69
</t>
  </si>
  <si>
    <t>ГК ЕТО №4/1 от 31.01.2014 г., п.060</t>
  </si>
  <si>
    <t>Итого по строительным материалам</t>
  </si>
  <si>
    <t xml:space="preserve"> </t>
  </si>
  <si>
    <t>Стройка: Челябинская область, Ашинский район, г.Сим</t>
  </si>
  <si>
    <t>Объект: Капитальный ремонт котельной по ул. 40 лет Октября 15а, с заменой котла КВ-3/95 на КВ-ГМ-3,48-95Н</t>
  </si>
  <si>
    <t>Основание:03220127-448-01-АС</t>
  </si>
  <si>
    <t>Составлена в базисных ценах на 01.2000 г. и текущих ценах на 1 квартал 2014г.</t>
  </si>
  <si>
    <t>ЛОКАЛЬНЫЙ РЕСУРСНЫЙ СМЕТНЫЙ РАСЧЕТ  № 2-1-2</t>
  </si>
  <si>
    <t>на Архитектурно-строительная часть, изм. 2</t>
  </si>
  <si>
    <t>ЛОКАЛЬНАЯ СМЕТА № 2-1-2</t>
  </si>
  <si>
    <t>УТВЕРЖДАЮ</t>
  </si>
  <si>
    <t>Глава Симского городского поселения</t>
  </si>
  <si>
    <t>______________________ В.А. Саблуков</t>
  </si>
  <si>
    <t>"____" _____________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</si>
</sst>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80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11" fillId="0" borderId="11" xfId="0" applyFont="1" applyBorder="1" applyAlignment="1">
      <alignment vertical="top"/>
    </xf>
    <xf numFmtId="164" fontId="11" fillId="0" borderId="12" xfId="60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54" applyFont="1" applyAlignment="1">
      <alignment horizontal="right" vertical="top" wrapText="1"/>
      <protection/>
    </xf>
    <xf numFmtId="0" fontId="8" fillId="0" borderId="0" xfId="83" applyFont="1" applyAlignment="1">
      <alignment horizontal="left" vertical="top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64" fontId="10" fillId="0" borderId="12" xfId="60" applyNumberFormat="1" applyFont="1" applyBorder="1" applyAlignment="1">
      <alignment horizontal="right"/>
      <protection/>
    </xf>
    <xf numFmtId="164" fontId="11" fillId="0" borderId="0" xfId="60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8" fillId="0" borderId="0" xfId="54" applyNumberFormat="1" applyFont="1" applyAlignment="1">
      <alignment horizontal="right" vertical="top" wrapText="1"/>
      <protection/>
    </xf>
    <xf numFmtId="2" fontId="6" fillId="0" borderId="0" xfId="0" applyNumberFormat="1" applyFont="1" applyAlignment="1">
      <alignment/>
    </xf>
    <xf numFmtId="2" fontId="6" fillId="0" borderId="0" xfId="54" applyNumberFormat="1" applyFont="1" applyAlignment="1">
      <alignment horizontal="right" vertical="top" wrapText="1"/>
      <protection/>
    </xf>
    <xf numFmtId="0" fontId="6" fillId="0" borderId="0" xfId="0" applyFont="1" applyAlignment="1">
      <alignment vertical="top"/>
    </xf>
    <xf numFmtId="0" fontId="6" fillId="0" borderId="18" xfId="62" applyFont="1" applyBorder="1">
      <alignment horizontal="center" wrapText="1"/>
      <protection/>
    </xf>
    <xf numFmtId="0" fontId="6" fillId="0" borderId="18" xfId="62" applyFont="1" applyFill="1" applyBorder="1">
      <alignment horizontal="center" wrapText="1"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right" vertical="top" wrapText="1"/>
    </xf>
    <xf numFmtId="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6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 wrapText="1"/>
    </xf>
    <xf numFmtId="2" fontId="11" fillId="0" borderId="18" xfId="0" applyNumberFormat="1" applyFont="1" applyBorder="1" applyAlignment="1">
      <alignment horizontal="right" vertical="top"/>
    </xf>
    <xf numFmtId="1" fontId="10" fillId="0" borderId="18" xfId="0" applyNumberFormat="1" applyFont="1" applyBorder="1" applyAlignment="1">
      <alignment horizontal="right" vertical="top" wrapText="1"/>
    </xf>
    <xf numFmtId="2" fontId="8" fillId="0" borderId="1" xfId="54" applyNumberFormat="1" applyFont="1" applyBorder="1" applyAlignment="1">
      <alignment horizontal="right" vertical="top" wrapText="1"/>
      <protection/>
    </xf>
    <xf numFmtId="2" fontId="6" fillId="0" borderId="1" xfId="0" applyNumberFormat="1" applyFont="1" applyBorder="1" applyAlignment="1">
      <alignment/>
    </xf>
    <xf numFmtId="2" fontId="6" fillId="0" borderId="1" xfId="54" applyNumberFormat="1" applyFont="1" applyBorder="1" applyAlignment="1">
      <alignment horizontal="right" vertical="top" wrapText="1"/>
      <protection/>
    </xf>
    <xf numFmtId="0" fontId="8" fillId="0" borderId="1" xfId="54" applyFont="1" applyBorder="1" applyAlignment="1">
      <alignment horizontal="right" vertical="top" wrapText="1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8" fillId="0" borderId="0" xfId="80" applyFont="1" applyAlignment="1">
      <alignment horizontal="left"/>
      <protection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2" fontId="10" fillId="0" borderId="19" xfId="58" applyNumberFormat="1" applyFont="1" applyBorder="1" applyAlignment="1">
      <alignment horizontal="right"/>
      <protection/>
    </xf>
    <xf numFmtId="2" fontId="10" fillId="0" borderId="12" xfId="58" applyNumberFormat="1" applyFont="1" applyBorder="1" applyAlignment="1">
      <alignment horizontal="right"/>
      <protection/>
    </xf>
    <xf numFmtId="2" fontId="11" fillId="0" borderId="19" xfId="60" applyNumberFormat="1" applyFont="1" applyBorder="1" applyAlignment="1">
      <alignment horizontal="right"/>
      <protection/>
    </xf>
    <xf numFmtId="2" fontId="11" fillId="0" borderId="12" xfId="60" applyNumberFormat="1" applyFont="1" applyBorder="1" applyAlignment="1">
      <alignment horizontal="right"/>
      <protection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54" applyFont="1" applyBorder="1" applyAlignment="1">
      <alignment horizontal="left" vertical="top" wrapText="1"/>
      <protection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54" applyFont="1" applyBorder="1" applyAlignment="1">
      <alignment horizontal="left" vertical="top" wrapText="1"/>
      <protection/>
    </xf>
    <xf numFmtId="0" fontId="7" fillId="0" borderId="0" xfId="80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ндексы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БазЦ" xfId="58"/>
    <cellStyle name="ИтогоБИМ" xfId="59"/>
    <cellStyle name="ИтогоРесМет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ВедРес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Ценник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1"/>
  <sheetViews>
    <sheetView showGridLines="0" tabSelected="1" zoomScalePageLayoutView="0" workbookViewId="0" topLeftCell="A187">
      <selection activeCell="H5" sqref="H5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4.2539062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11" ht="15.75">
      <c r="A2" s="2" t="s">
        <v>36</v>
      </c>
      <c r="H2" s="3" t="s">
        <v>611</v>
      </c>
      <c r="I2" s="2"/>
      <c r="J2" s="2"/>
      <c r="K2" s="2"/>
    </row>
    <row r="3" spans="1:11" ht="15.75">
      <c r="A3" s="2"/>
      <c r="H3" s="3" t="s">
        <v>612</v>
      </c>
      <c r="I3" s="2"/>
      <c r="J3" s="2"/>
      <c r="K3" s="2"/>
    </row>
    <row r="4" spans="1:11" ht="15.75">
      <c r="A4" s="4"/>
      <c r="B4" s="5"/>
      <c r="C4" s="5"/>
      <c r="D4" s="5"/>
      <c r="E4" s="5"/>
      <c r="F4" s="5"/>
      <c r="G4" s="5"/>
      <c r="H4" s="135" t="s">
        <v>613</v>
      </c>
      <c r="I4" s="2"/>
      <c r="J4" s="2"/>
      <c r="K4" s="2"/>
    </row>
    <row r="5" spans="1:11" ht="15.75">
      <c r="A5" s="5"/>
      <c r="B5" s="5"/>
      <c r="C5" s="5"/>
      <c r="D5" s="5"/>
      <c r="E5" s="5"/>
      <c r="F5" s="5"/>
      <c r="G5" s="5"/>
      <c r="H5" s="136" t="s">
        <v>614</v>
      </c>
      <c r="I5" s="2"/>
      <c r="J5" s="2"/>
      <c r="K5" s="2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8" customFormat="1" ht="12">
      <c r="A7" s="6"/>
      <c r="B7" s="7"/>
      <c r="C7" s="7"/>
      <c r="D7" s="7"/>
    </row>
    <row r="8" spans="1:4" s="8" customFormat="1" ht="12">
      <c r="A8" s="9" t="s">
        <v>604</v>
      </c>
      <c r="B8" s="7"/>
      <c r="C8" s="7"/>
      <c r="D8" s="7"/>
    </row>
    <row r="9" spans="1:4" s="8" customFormat="1" ht="12">
      <c r="A9" s="6"/>
      <c r="B9" s="7"/>
      <c r="C9" s="7"/>
      <c r="D9" s="7"/>
    </row>
    <row r="10" spans="1:4" s="8" customFormat="1" ht="12">
      <c r="A10" s="9" t="s">
        <v>605</v>
      </c>
      <c r="B10" s="7"/>
      <c r="C10" s="7"/>
      <c r="D10" s="7"/>
    </row>
    <row r="11" spans="1:21" s="8" customFormat="1" ht="15">
      <c r="A11" s="97" t="s">
        <v>610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s="8" customFormat="1" ht="12">
      <c r="A12" s="98" t="s">
        <v>33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8" customFormat="1" ht="12">
      <c r="A13" s="98" t="s">
        <v>609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8" customFormat="1" ht="12">
      <c r="A14" s="99" t="s">
        <v>606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="8" customFormat="1" ht="12"/>
    <row r="16" spans="7:21" s="8" customFormat="1" ht="12">
      <c r="G16" s="100" t="s">
        <v>18</v>
      </c>
      <c r="H16" s="101"/>
      <c r="I16" s="102"/>
      <c r="J16" s="100" t="s">
        <v>19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4:21" s="8" customFormat="1" ht="12.75">
      <c r="D17" s="6" t="s">
        <v>2</v>
      </c>
      <c r="G17" s="106">
        <f>17623/1000</f>
        <v>17.623</v>
      </c>
      <c r="H17" s="107"/>
      <c r="I17" s="12" t="s">
        <v>3</v>
      </c>
      <c r="J17" s="108">
        <f>92858/1000</f>
        <v>92.858</v>
      </c>
      <c r="K17" s="109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3</v>
      </c>
    </row>
    <row r="18" spans="4:21" s="8" customFormat="1" ht="12.75">
      <c r="D18" s="14" t="s">
        <v>34</v>
      </c>
      <c r="F18" s="15"/>
      <c r="G18" s="106">
        <f>0/1000</f>
        <v>0</v>
      </c>
      <c r="H18" s="107"/>
      <c r="I18" s="12" t="s">
        <v>3</v>
      </c>
      <c r="J18" s="108">
        <f>0/1000</f>
        <v>0</v>
      </c>
      <c r="K18" s="109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3</v>
      </c>
    </row>
    <row r="19" spans="4:21" s="8" customFormat="1" ht="12.75">
      <c r="D19" s="14" t="s">
        <v>35</v>
      </c>
      <c r="F19" s="15"/>
      <c r="G19" s="106">
        <f>0/1000</f>
        <v>0</v>
      </c>
      <c r="H19" s="107"/>
      <c r="I19" s="12" t="s">
        <v>3</v>
      </c>
      <c r="J19" s="108">
        <f>0/1000</f>
        <v>0</v>
      </c>
      <c r="K19" s="109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3</v>
      </c>
    </row>
    <row r="20" spans="4:23" s="8" customFormat="1" ht="12.75">
      <c r="D20" s="6" t="s">
        <v>4</v>
      </c>
      <c r="G20" s="106">
        <f>(V20+V21)/1000</f>
        <v>0.10211999999999999</v>
      </c>
      <c r="H20" s="107"/>
      <c r="I20" s="12" t="s">
        <v>5</v>
      </c>
      <c r="J20" s="108">
        <f>(W20+W21)/1000</f>
        <v>0.10211999999999999</v>
      </c>
      <c r="K20" s="109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5</v>
      </c>
      <c r="V20" s="16">
        <v>97.02</v>
      </c>
      <c r="W20" s="17">
        <v>97.02</v>
      </c>
    </row>
    <row r="21" spans="4:23" s="8" customFormat="1" ht="12.75">
      <c r="D21" s="6" t="s">
        <v>6</v>
      </c>
      <c r="G21" s="106">
        <f>1191/1000</f>
        <v>1.191</v>
      </c>
      <c r="H21" s="107"/>
      <c r="I21" s="12" t="s">
        <v>3</v>
      </c>
      <c r="J21" s="108">
        <f>13135/1000</f>
        <v>13.135</v>
      </c>
      <c r="K21" s="109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3</v>
      </c>
      <c r="V21" s="16">
        <v>5.1</v>
      </c>
      <c r="W21" s="17">
        <v>5.1</v>
      </c>
    </row>
    <row r="22" spans="6:21" s="8" customFormat="1" ht="12">
      <c r="F22" s="7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2:21" s="8" customFormat="1" ht="12">
      <c r="B23" s="7"/>
      <c r="C23" s="7"/>
      <c r="D23" s="7"/>
      <c r="F23" s="15"/>
      <c r="G23" s="21"/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="8" customFormat="1" ht="12">
      <c r="A24" s="6" t="s">
        <v>607</v>
      </c>
    </row>
    <row r="25" s="8" customFormat="1" ht="12.75" thickBot="1">
      <c r="A25" s="24"/>
    </row>
    <row r="26" spans="1:21" s="26" customFormat="1" ht="27" customHeight="1" thickBot="1">
      <c r="A26" s="103" t="s">
        <v>7</v>
      </c>
      <c r="B26" s="103" t="s">
        <v>8</v>
      </c>
      <c r="C26" s="103" t="s">
        <v>9</v>
      </c>
      <c r="D26" s="104" t="s">
        <v>10</v>
      </c>
      <c r="E26" s="104"/>
      <c r="F26" s="104"/>
      <c r="G26" s="104" t="s">
        <v>11</v>
      </c>
      <c r="H26" s="104"/>
      <c r="I26" s="104"/>
      <c r="J26" s="104" t="s">
        <v>12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21" s="26" customFormat="1" ht="22.5" customHeight="1" thickBot="1">
      <c r="A27" s="103"/>
      <c r="B27" s="103"/>
      <c r="C27" s="103"/>
      <c r="D27" s="105" t="s">
        <v>1</v>
      </c>
      <c r="E27" s="25" t="s">
        <v>13</v>
      </c>
      <c r="F27" s="25" t="s">
        <v>14</v>
      </c>
      <c r="G27" s="105" t="s">
        <v>1</v>
      </c>
      <c r="H27" s="25" t="s">
        <v>13</v>
      </c>
      <c r="I27" s="25" t="s">
        <v>14</v>
      </c>
      <c r="J27" s="105" t="s">
        <v>1</v>
      </c>
      <c r="K27" s="25" t="s">
        <v>13</v>
      </c>
      <c r="L27" s="25"/>
      <c r="M27" s="25"/>
      <c r="N27" s="25"/>
      <c r="O27" s="25"/>
      <c r="P27" s="25"/>
      <c r="Q27" s="25"/>
      <c r="R27" s="25"/>
      <c r="S27" s="25"/>
      <c r="T27" s="25"/>
      <c r="U27" s="25" t="s">
        <v>14</v>
      </c>
    </row>
    <row r="28" spans="1:21" s="26" customFormat="1" ht="22.5" customHeight="1" thickBot="1">
      <c r="A28" s="103"/>
      <c r="B28" s="103"/>
      <c r="C28" s="103"/>
      <c r="D28" s="105"/>
      <c r="E28" s="25" t="s">
        <v>15</v>
      </c>
      <c r="F28" s="25" t="s">
        <v>16</v>
      </c>
      <c r="G28" s="105"/>
      <c r="H28" s="25" t="s">
        <v>15</v>
      </c>
      <c r="I28" s="25" t="s">
        <v>16</v>
      </c>
      <c r="J28" s="105"/>
      <c r="K28" s="25" t="s">
        <v>15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16</v>
      </c>
    </row>
    <row r="29" spans="1:21" s="7" customFormat="1" ht="12.75">
      <c r="A29" s="51">
        <v>1</v>
      </c>
      <c r="B29" s="51">
        <v>2</v>
      </c>
      <c r="C29" s="51">
        <v>3</v>
      </c>
      <c r="D29" s="52">
        <v>4</v>
      </c>
      <c r="E29" s="51">
        <v>5</v>
      </c>
      <c r="F29" s="51">
        <v>6</v>
      </c>
      <c r="G29" s="52">
        <v>7</v>
      </c>
      <c r="H29" s="51">
        <v>8</v>
      </c>
      <c r="I29" s="51">
        <v>9</v>
      </c>
      <c r="J29" s="52">
        <v>10</v>
      </c>
      <c r="K29" s="51">
        <v>11</v>
      </c>
      <c r="L29" s="51"/>
      <c r="M29" s="51"/>
      <c r="N29" s="51"/>
      <c r="O29" s="51"/>
      <c r="P29" s="51"/>
      <c r="Q29" s="51"/>
      <c r="R29" s="51"/>
      <c r="S29" s="51"/>
      <c r="T29" s="51"/>
      <c r="U29" s="51">
        <v>12</v>
      </c>
    </row>
    <row r="30" spans="1:21" s="32" customFormat="1" ht="17.25" customHeight="1">
      <c r="A30" s="112" t="s">
        <v>38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1" s="32" customFormat="1" ht="48">
      <c r="A31" s="53">
        <v>2</v>
      </c>
      <c r="B31" s="54" t="s">
        <v>39</v>
      </c>
      <c r="C31" s="55">
        <v>1.4</v>
      </c>
      <c r="D31" s="56">
        <v>242.59</v>
      </c>
      <c r="E31" s="57" t="s">
        <v>40</v>
      </c>
      <c r="F31" s="56" t="s">
        <v>41</v>
      </c>
      <c r="G31" s="56">
        <v>340</v>
      </c>
      <c r="H31" s="56" t="s">
        <v>42</v>
      </c>
      <c r="I31" s="56" t="s">
        <v>43</v>
      </c>
      <c r="J31" s="56">
        <v>2064</v>
      </c>
      <c r="K31" s="57" t="s">
        <v>44</v>
      </c>
      <c r="L31" s="57"/>
      <c r="M31" s="57"/>
      <c r="N31" s="57"/>
      <c r="O31" s="57"/>
      <c r="P31" s="57"/>
      <c r="Q31" s="57"/>
      <c r="R31" s="57"/>
      <c r="S31" s="57"/>
      <c r="T31" s="57"/>
      <c r="U31" s="57" t="s">
        <v>45</v>
      </c>
    </row>
    <row r="32" spans="1:26" s="7" customFormat="1" ht="12">
      <c r="A32" s="58"/>
      <c r="B32" s="59" t="s">
        <v>46</v>
      </c>
      <c r="C32" s="60" t="s">
        <v>47</v>
      </c>
      <c r="D32" s="61"/>
      <c r="E32" s="62"/>
      <c r="F32" s="61"/>
      <c r="G32" s="61">
        <v>85</v>
      </c>
      <c r="H32" s="61"/>
      <c r="I32" s="61"/>
      <c r="J32" s="61">
        <v>809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32"/>
      <c r="W32" s="32"/>
      <c r="X32" s="32"/>
      <c r="Y32" s="32"/>
      <c r="Z32" s="32"/>
    </row>
    <row r="33" spans="1:26" s="7" customFormat="1" ht="12">
      <c r="A33" s="58"/>
      <c r="B33" s="59" t="s">
        <v>48</v>
      </c>
      <c r="C33" s="60" t="s">
        <v>49</v>
      </c>
      <c r="D33" s="61"/>
      <c r="E33" s="62"/>
      <c r="F33" s="61"/>
      <c r="G33" s="61">
        <v>49</v>
      </c>
      <c r="H33" s="61"/>
      <c r="I33" s="61"/>
      <c r="J33" s="61">
        <v>439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32"/>
      <c r="W33" s="32"/>
      <c r="X33" s="32"/>
      <c r="Y33" s="32"/>
      <c r="Z33" s="32"/>
    </row>
    <row r="34" spans="1:26" s="7" customFormat="1" ht="12">
      <c r="A34" s="58"/>
      <c r="B34" s="59" t="s">
        <v>50</v>
      </c>
      <c r="C34" s="60" t="s">
        <v>51</v>
      </c>
      <c r="D34" s="61"/>
      <c r="E34" s="62"/>
      <c r="F34" s="61"/>
      <c r="G34" s="61">
        <v>491</v>
      </c>
      <c r="H34" s="61"/>
      <c r="I34" s="61"/>
      <c r="J34" s="61">
        <v>3454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2"/>
      <c r="W34" s="32"/>
      <c r="X34" s="32"/>
      <c r="Y34" s="32"/>
      <c r="Z34" s="32"/>
    </row>
    <row r="35" spans="1:26" s="7" customFormat="1" ht="36">
      <c r="A35" s="53">
        <v>3</v>
      </c>
      <c r="B35" s="54" t="s">
        <v>52</v>
      </c>
      <c r="C35" s="55">
        <v>1.8</v>
      </c>
      <c r="D35" s="56">
        <v>48.13</v>
      </c>
      <c r="E35" s="57" t="s">
        <v>53</v>
      </c>
      <c r="F35" s="56">
        <v>0.25</v>
      </c>
      <c r="G35" s="56">
        <v>87</v>
      </c>
      <c r="H35" s="56" t="s">
        <v>54</v>
      </c>
      <c r="I35" s="56"/>
      <c r="J35" s="56">
        <v>842</v>
      </c>
      <c r="K35" s="57" t="s">
        <v>55</v>
      </c>
      <c r="L35" s="57"/>
      <c r="M35" s="57"/>
      <c r="N35" s="57"/>
      <c r="O35" s="57"/>
      <c r="P35" s="57"/>
      <c r="Q35" s="57"/>
      <c r="R35" s="57"/>
      <c r="S35" s="57"/>
      <c r="T35" s="57"/>
      <c r="U35" s="57">
        <v>3</v>
      </c>
      <c r="V35" s="32"/>
      <c r="W35" s="32"/>
      <c r="X35" s="32"/>
      <c r="Y35" s="32"/>
      <c r="Z35" s="32"/>
    </row>
    <row r="36" spans="1:26" s="35" customFormat="1" ht="12">
      <c r="A36" s="58"/>
      <c r="B36" s="59" t="s">
        <v>56</v>
      </c>
      <c r="C36" s="60" t="s">
        <v>47</v>
      </c>
      <c r="D36" s="61"/>
      <c r="E36" s="62"/>
      <c r="F36" s="61"/>
      <c r="G36" s="61">
        <v>90</v>
      </c>
      <c r="H36" s="61"/>
      <c r="I36" s="61"/>
      <c r="J36" s="61">
        <v>834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32"/>
      <c r="W36" s="32"/>
      <c r="X36" s="32"/>
      <c r="Y36" s="32"/>
      <c r="Z36" s="32"/>
    </row>
    <row r="37" spans="1:26" ht="12.75">
      <c r="A37" s="58"/>
      <c r="B37" s="59" t="s">
        <v>57</v>
      </c>
      <c r="C37" s="60" t="s">
        <v>49</v>
      </c>
      <c r="D37" s="61"/>
      <c r="E37" s="62"/>
      <c r="F37" s="61"/>
      <c r="G37" s="61">
        <v>52</v>
      </c>
      <c r="H37" s="61"/>
      <c r="I37" s="61"/>
      <c r="J37" s="61">
        <v>452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2"/>
      <c r="W37" s="32"/>
      <c r="X37" s="32"/>
      <c r="Y37" s="32"/>
      <c r="Z37" s="32"/>
    </row>
    <row r="38" spans="1:26" ht="12.75">
      <c r="A38" s="58"/>
      <c r="B38" s="59" t="s">
        <v>50</v>
      </c>
      <c r="C38" s="60" t="s">
        <v>51</v>
      </c>
      <c r="D38" s="61"/>
      <c r="E38" s="62"/>
      <c r="F38" s="61"/>
      <c r="G38" s="61">
        <v>240</v>
      </c>
      <c r="H38" s="61"/>
      <c r="I38" s="61"/>
      <c r="J38" s="61">
        <v>2244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2"/>
      <c r="W38" s="32"/>
      <c r="X38" s="32"/>
      <c r="Y38" s="32"/>
      <c r="Z38" s="32"/>
    </row>
    <row r="39" spans="1:26" ht="36">
      <c r="A39" s="53">
        <v>4</v>
      </c>
      <c r="B39" s="54" t="s">
        <v>58</v>
      </c>
      <c r="C39" s="55">
        <v>1.84</v>
      </c>
      <c r="D39" s="56">
        <v>612</v>
      </c>
      <c r="E39" s="57" t="s">
        <v>59</v>
      </c>
      <c r="F39" s="56"/>
      <c r="G39" s="56">
        <v>1126</v>
      </c>
      <c r="H39" s="56" t="s">
        <v>60</v>
      </c>
      <c r="I39" s="56"/>
      <c r="J39" s="56">
        <v>5819</v>
      </c>
      <c r="K39" s="57" t="s">
        <v>61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2"/>
      <c r="W39" s="32"/>
      <c r="X39" s="32"/>
      <c r="Y39" s="32"/>
      <c r="Z39" s="32"/>
    </row>
    <row r="40" spans="1:26" ht="48">
      <c r="A40" s="53">
        <v>5</v>
      </c>
      <c r="B40" s="54" t="s">
        <v>62</v>
      </c>
      <c r="C40" s="55" t="s">
        <v>63</v>
      </c>
      <c r="D40" s="56">
        <v>429.05</v>
      </c>
      <c r="E40" s="57" t="s">
        <v>64</v>
      </c>
      <c r="F40" s="56" t="s">
        <v>65</v>
      </c>
      <c r="G40" s="56">
        <v>20</v>
      </c>
      <c r="H40" s="56" t="s">
        <v>66</v>
      </c>
      <c r="I40" s="56">
        <v>2</v>
      </c>
      <c r="J40" s="56">
        <v>120</v>
      </c>
      <c r="K40" s="57" t="s">
        <v>67</v>
      </c>
      <c r="L40" s="57"/>
      <c r="M40" s="57"/>
      <c r="N40" s="57"/>
      <c r="O40" s="57"/>
      <c r="P40" s="57"/>
      <c r="Q40" s="57"/>
      <c r="R40" s="57"/>
      <c r="S40" s="57"/>
      <c r="T40" s="57"/>
      <c r="U40" s="57" t="s">
        <v>68</v>
      </c>
      <c r="V40" s="32"/>
      <c r="W40" s="32"/>
      <c r="X40" s="32"/>
      <c r="Y40" s="32"/>
      <c r="Z40" s="32"/>
    </row>
    <row r="41" spans="1:26" ht="12.75">
      <c r="A41" s="58"/>
      <c r="B41" s="59" t="s">
        <v>69</v>
      </c>
      <c r="C41" s="60" t="s">
        <v>70</v>
      </c>
      <c r="D41" s="61"/>
      <c r="E41" s="62"/>
      <c r="F41" s="61"/>
      <c r="G41" s="61">
        <v>8</v>
      </c>
      <c r="H41" s="61"/>
      <c r="I41" s="61"/>
      <c r="J41" s="61">
        <v>67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2"/>
      <c r="W41" s="32"/>
      <c r="X41" s="32"/>
      <c r="Y41" s="32"/>
      <c r="Z41" s="32"/>
    </row>
    <row r="42" spans="1:26" ht="12.75">
      <c r="A42" s="58"/>
      <c r="B42" s="59" t="s">
        <v>71</v>
      </c>
      <c r="C42" s="60" t="s">
        <v>72</v>
      </c>
      <c r="D42" s="61"/>
      <c r="E42" s="62"/>
      <c r="F42" s="61"/>
      <c r="G42" s="61">
        <v>4</v>
      </c>
      <c r="H42" s="61"/>
      <c r="I42" s="61"/>
      <c r="J42" s="61">
        <v>37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32"/>
      <c r="W42" s="32"/>
      <c r="X42" s="32"/>
      <c r="Y42" s="32"/>
      <c r="Z42" s="32"/>
    </row>
    <row r="43" spans="1:26" ht="12.75">
      <c r="A43" s="58"/>
      <c r="B43" s="59" t="s">
        <v>50</v>
      </c>
      <c r="C43" s="60" t="s">
        <v>51</v>
      </c>
      <c r="D43" s="61"/>
      <c r="E43" s="62"/>
      <c r="F43" s="61"/>
      <c r="G43" s="61">
        <v>33</v>
      </c>
      <c r="H43" s="61"/>
      <c r="I43" s="61"/>
      <c r="J43" s="61">
        <v>237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32"/>
      <c r="W43" s="32"/>
      <c r="X43" s="32"/>
      <c r="Y43" s="32"/>
      <c r="Z43" s="32"/>
    </row>
    <row r="44" spans="1:26" ht="60">
      <c r="A44" s="53">
        <v>6</v>
      </c>
      <c r="B44" s="54" t="s">
        <v>73</v>
      </c>
      <c r="C44" s="55">
        <v>0.0108</v>
      </c>
      <c r="D44" s="56">
        <v>8640</v>
      </c>
      <c r="E44" s="57" t="s">
        <v>74</v>
      </c>
      <c r="F44" s="56"/>
      <c r="G44" s="56">
        <v>93</v>
      </c>
      <c r="H44" s="56" t="s">
        <v>75</v>
      </c>
      <c r="I44" s="56"/>
      <c r="J44" s="56">
        <v>338</v>
      </c>
      <c r="K44" s="57" t="s">
        <v>76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2"/>
      <c r="W44" s="32"/>
      <c r="X44" s="32"/>
      <c r="Y44" s="32"/>
      <c r="Z44" s="32"/>
    </row>
    <row r="45" spans="1:26" ht="60">
      <c r="A45" s="53">
        <v>7</v>
      </c>
      <c r="B45" s="54" t="s">
        <v>77</v>
      </c>
      <c r="C45" s="55">
        <v>0.0352</v>
      </c>
      <c r="D45" s="56">
        <v>8440</v>
      </c>
      <c r="E45" s="57" t="s">
        <v>78</v>
      </c>
      <c r="F45" s="56"/>
      <c r="G45" s="56">
        <v>297</v>
      </c>
      <c r="H45" s="56" t="s">
        <v>79</v>
      </c>
      <c r="I45" s="56"/>
      <c r="J45" s="56">
        <v>1103</v>
      </c>
      <c r="K45" s="57" t="s">
        <v>80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2"/>
      <c r="W45" s="32"/>
      <c r="X45" s="32"/>
      <c r="Y45" s="32"/>
      <c r="Z45" s="32"/>
    </row>
    <row r="46" spans="1:26" ht="60">
      <c r="A46" s="53">
        <v>8</v>
      </c>
      <c r="B46" s="54" t="s">
        <v>81</v>
      </c>
      <c r="C46" s="55">
        <v>0.0108</v>
      </c>
      <c r="D46" s="56">
        <v>2120</v>
      </c>
      <c r="E46" s="57" t="s">
        <v>82</v>
      </c>
      <c r="F46" s="56"/>
      <c r="G46" s="56">
        <v>23</v>
      </c>
      <c r="H46" s="56" t="s">
        <v>83</v>
      </c>
      <c r="I46" s="56"/>
      <c r="J46" s="56">
        <v>106</v>
      </c>
      <c r="K46" s="57" t="s">
        <v>84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2"/>
      <c r="W46" s="32"/>
      <c r="X46" s="32"/>
      <c r="Y46" s="32"/>
      <c r="Z46" s="32"/>
    </row>
    <row r="47" spans="1:26" ht="60">
      <c r="A47" s="53">
        <v>9</v>
      </c>
      <c r="B47" s="54" t="s">
        <v>85</v>
      </c>
      <c r="C47" s="55">
        <v>0.0352</v>
      </c>
      <c r="D47" s="56">
        <v>2910</v>
      </c>
      <c r="E47" s="57" t="s">
        <v>86</v>
      </c>
      <c r="F47" s="56"/>
      <c r="G47" s="56">
        <v>102</v>
      </c>
      <c r="H47" s="56" t="s">
        <v>87</v>
      </c>
      <c r="I47" s="56"/>
      <c r="J47" s="56">
        <v>410</v>
      </c>
      <c r="K47" s="57" t="s">
        <v>88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32"/>
      <c r="W47" s="32"/>
      <c r="X47" s="32"/>
      <c r="Y47" s="32"/>
      <c r="Z47" s="32"/>
    </row>
    <row r="48" spans="1:26" ht="84">
      <c r="A48" s="53">
        <v>10</v>
      </c>
      <c r="B48" s="54" t="s">
        <v>89</v>
      </c>
      <c r="C48" s="55" t="s">
        <v>90</v>
      </c>
      <c r="D48" s="56">
        <v>1787.37</v>
      </c>
      <c r="E48" s="57" t="s">
        <v>91</v>
      </c>
      <c r="F48" s="56" t="s">
        <v>92</v>
      </c>
      <c r="G48" s="56">
        <v>429</v>
      </c>
      <c r="H48" s="56" t="s">
        <v>93</v>
      </c>
      <c r="I48" s="56" t="s">
        <v>94</v>
      </c>
      <c r="J48" s="56">
        <v>1598</v>
      </c>
      <c r="K48" s="57" t="s">
        <v>95</v>
      </c>
      <c r="L48" s="57"/>
      <c r="M48" s="57"/>
      <c r="N48" s="57"/>
      <c r="O48" s="57"/>
      <c r="P48" s="57"/>
      <c r="Q48" s="57"/>
      <c r="R48" s="57"/>
      <c r="S48" s="57"/>
      <c r="T48" s="57"/>
      <c r="U48" s="57" t="s">
        <v>96</v>
      </c>
      <c r="V48" s="32"/>
      <c r="W48" s="32"/>
      <c r="X48" s="32"/>
      <c r="Y48" s="32"/>
      <c r="Z48" s="32"/>
    </row>
    <row r="49" spans="1:26" ht="12.75">
      <c r="A49" s="58"/>
      <c r="B49" s="59" t="s">
        <v>97</v>
      </c>
      <c r="C49" s="60" t="s">
        <v>98</v>
      </c>
      <c r="D49" s="61"/>
      <c r="E49" s="62"/>
      <c r="F49" s="61"/>
      <c r="G49" s="61">
        <v>120</v>
      </c>
      <c r="H49" s="61"/>
      <c r="I49" s="61"/>
      <c r="J49" s="61">
        <v>1126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32"/>
      <c r="W49" s="32"/>
      <c r="X49" s="32"/>
      <c r="Y49" s="32"/>
      <c r="Z49" s="32"/>
    </row>
    <row r="50" spans="1:26" ht="12.75">
      <c r="A50" s="58"/>
      <c r="B50" s="59" t="s">
        <v>99</v>
      </c>
      <c r="C50" s="60" t="s">
        <v>100</v>
      </c>
      <c r="D50" s="61"/>
      <c r="E50" s="62"/>
      <c r="F50" s="61"/>
      <c r="G50" s="61">
        <v>72</v>
      </c>
      <c r="H50" s="61"/>
      <c r="I50" s="61"/>
      <c r="J50" s="61">
        <v>637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32"/>
      <c r="W50" s="32"/>
      <c r="X50" s="32"/>
      <c r="Y50" s="32"/>
      <c r="Z50" s="32"/>
    </row>
    <row r="51" spans="1:26" ht="12.75">
      <c r="A51" s="58"/>
      <c r="B51" s="59" t="s">
        <v>50</v>
      </c>
      <c r="C51" s="60" t="s">
        <v>51</v>
      </c>
      <c r="D51" s="61"/>
      <c r="E51" s="62"/>
      <c r="F51" s="61"/>
      <c r="G51" s="61">
        <v>648</v>
      </c>
      <c r="H51" s="61"/>
      <c r="I51" s="61"/>
      <c r="J51" s="61">
        <v>3583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32"/>
      <c r="W51" s="32"/>
      <c r="X51" s="32"/>
      <c r="Y51" s="32"/>
      <c r="Z51" s="32"/>
    </row>
    <row r="52" spans="1:26" ht="60">
      <c r="A52" s="53">
        <v>11</v>
      </c>
      <c r="B52" s="54" t="s">
        <v>101</v>
      </c>
      <c r="C52" s="55" t="s">
        <v>102</v>
      </c>
      <c r="D52" s="56">
        <v>71.87</v>
      </c>
      <c r="E52" s="57" t="s">
        <v>103</v>
      </c>
      <c r="F52" s="56" t="s">
        <v>104</v>
      </c>
      <c r="G52" s="56">
        <v>-172</v>
      </c>
      <c r="H52" s="56" t="s">
        <v>105</v>
      </c>
      <c r="I52" s="56" t="s">
        <v>106</v>
      </c>
      <c r="J52" s="56">
        <v>-459</v>
      </c>
      <c r="K52" s="57" t="s">
        <v>107</v>
      </c>
      <c r="L52" s="57"/>
      <c r="M52" s="57"/>
      <c r="N52" s="57"/>
      <c r="O52" s="57"/>
      <c r="P52" s="57"/>
      <c r="Q52" s="57"/>
      <c r="R52" s="57"/>
      <c r="S52" s="57"/>
      <c r="T52" s="57"/>
      <c r="U52" s="57" t="s">
        <v>108</v>
      </c>
      <c r="V52" s="32"/>
      <c r="W52" s="32"/>
      <c r="X52" s="32"/>
      <c r="Y52" s="32"/>
      <c r="Z52" s="32"/>
    </row>
    <row r="53" spans="1:26" ht="12.75">
      <c r="A53" s="58"/>
      <c r="B53" s="59" t="s">
        <v>109</v>
      </c>
      <c r="C53" s="60" t="s">
        <v>98</v>
      </c>
      <c r="D53" s="61"/>
      <c r="E53" s="62"/>
      <c r="F53" s="61"/>
      <c r="G53" s="61">
        <v>-39</v>
      </c>
      <c r="H53" s="61"/>
      <c r="I53" s="61"/>
      <c r="J53" s="61">
        <v>-353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32"/>
      <c r="W53" s="32"/>
      <c r="X53" s="32"/>
      <c r="Y53" s="32"/>
      <c r="Z53" s="32"/>
    </row>
    <row r="54" spans="1:26" ht="12.75">
      <c r="A54" s="58"/>
      <c r="B54" s="59" t="s">
        <v>110</v>
      </c>
      <c r="C54" s="60" t="s">
        <v>100</v>
      </c>
      <c r="D54" s="61"/>
      <c r="E54" s="62"/>
      <c r="F54" s="61"/>
      <c r="G54" s="61">
        <v>-23</v>
      </c>
      <c r="H54" s="61"/>
      <c r="I54" s="61"/>
      <c r="J54" s="61">
        <v>-200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32"/>
      <c r="W54" s="32"/>
      <c r="X54" s="32"/>
      <c r="Y54" s="32"/>
      <c r="Z54" s="32"/>
    </row>
    <row r="55" spans="1:26" ht="12.75">
      <c r="A55" s="58"/>
      <c r="B55" s="59" t="s">
        <v>50</v>
      </c>
      <c r="C55" s="60" t="s">
        <v>51</v>
      </c>
      <c r="D55" s="61"/>
      <c r="E55" s="62"/>
      <c r="F55" s="61"/>
      <c r="G55" s="61">
        <v>-241</v>
      </c>
      <c r="H55" s="61"/>
      <c r="I55" s="61"/>
      <c r="J55" s="61">
        <v>-1072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32"/>
      <c r="W55" s="32"/>
      <c r="X55" s="32"/>
      <c r="Y55" s="32"/>
      <c r="Z55" s="32"/>
    </row>
    <row r="56" spans="1:26" ht="36">
      <c r="A56" s="53">
        <v>12</v>
      </c>
      <c r="B56" s="54" t="s">
        <v>111</v>
      </c>
      <c r="C56" s="55">
        <v>24</v>
      </c>
      <c r="D56" s="56">
        <v>3.15</v>
      </c>
      <c r="E56" s="57" t="s">
        <v>112</v>
      </c>
      <c r="F56" s="56"/>
      <c r="G56" s="56">
        <v>76</v>
      </c>
      <c r="H56" s="56" t="s">
        <v>113</v>
      </c>
      <c r="I56" s="56"/>
      <c r="J56" s="56">
        <v>234</v>
      </c>
      <c r="K56" s="57" t="s">
        <v>114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2"/>
      <c r="W56" s="32"/>
      <c r="X56" s="32"/>
      <c r="Y56" s="32"/>
      <c r="Z56" s="32"/>
    </row>
    <row r="57" spans="1:26" ht="108">
      <c r="A57" s="53">
        <v>13</v>
      </c>
      <c r="B57" s="54" t="s">
        <v>115</v>
      </c>
      <c r="C57" s="55">
        <v>0.4458</v>
      </c>
      <c r="D57" s="56">
        <v>1593.66</v>
      </c>
      <c r="E57" s="57" t="s">
        <v>116</v>
      </c>
      <c r="F57" s="56" t="s">
        <v>117</v>
      </c>
      <c r="G57" s="56">
        <v>710</v>
      </c>
      <c r="H57" s="56" t="s">
        <v>118</v>
      </c>
      <c r="I57" s="56" t="s">
        <v>119</v>
      </c>
      <c r="J57" s="56">
        <v>6437</v>
      </c>
      <c r="K57" s="57" t="s">
        <v>120</v>
      </c>
      <c r="L57" s="57"/>
      <c r="M57" s="57"/>
      <c r="N57" s="57"/>
      <c r="O57" s="57"/>
      <c r="P57" s="57"/>
      <c r="Q57" s="57"/>
      <c r="R57" s="57"/>
      <c r="S57" s="57"/>
      <c r="T57" s="57"/>
      <c r="U57" s="57" t="s">
        <v>121</v>
      </c>
      <c r="V57" s="32"/>
      <c r="W57" s="32"/>
      <c r="X57" s="32"/>
      <c r="Y57" s="32"/>
      <c r="Z57" s="32"/>
    </row>
    <row r="58" spans="1:26" ht="12.75">
      <c r="A58" s="58"/>
      <c r="B58" s="59" t="s">
        <v>122</v>
      </c>
      <c r="C58" s="60" t="s">
        <v>123</v>
      </c>
      <c r="D58" s="61"/>
      <c r="E58" s="62"/>
      <c r="F58" s="61"/>
      <c r="G58" s="61">
        <v>421</v>
      </c>
      <c r="H58" s="61"/>
      <c r="I58" s="61"/>
      <c r="J58" s="61">
        <v>3943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32"/>
      <c r="W58" s="32"/>
      <c r="X58" s="32"/>
      <c r="Y58" s="32"/>
      <c r="Z58" s="32"/>
    </row>
    <row r="59" spans="1:26" ht="12.75">
      <c r="A59" s="58"/>
      <c r="B59" s="59" t="s">
        <v>124</v>
      </c>
      <c r="C59" s="60" t="s">
        <v>125</v>
      </c>
      <c r="D59" s="61"/>
      <c r="E59" s="62"/>
      <c r="F59" s="61"/>
      <c r="G59" s="61">
        <v>376</v>
      </c>
      <c r="H59" s="61"/>
      <c r="I59" s="61"/>
      <c r="J59" s="61">
        <v>3310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32"/>
      <c r="W59" s="32"/>
      <c r="X59" s="32"/>
      <c r="Y59" s="32"/>
      <c r="Z59" s="32"/>
    </row>
    <row r="60" spans="1:26" ht="12.75">
      <c r="A60" s="58"/>
      <c r="B60" s="59" t="s">
        <v>50</v>
      </c>
      <c r="C60" s="60" t="s">
        <v>51</v>
      </c>
      <c r="D60" s="61"/>
      <c r="E60" s="62"/>
      <c r="F60" s="61"/>
      <c r="G60" s="61">
        <v>1594</v>
      </c>
      <c r="H60" s="61"/>
      <c r="I60" s="61"/>
      <c r="J60" s="61">
        <v>14570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32"/>
      <c r="W60" s="32"/>
      <c r="X60" s="32"/>
      <c r="Y60" s="32"/>
      <c r="Z60" s="32"/>
    </row>
    <row r="61" spans="1:26" ht="84">
      <c r="A61" s="53">
        <v>14</v>
      </c>
      <c r="B61" s="54" t="s">
        <v>126</v>
      </c>
      <c r="C61" s="55" t="s">
        <v>127</v>
      </c>
      <c r="D61" s="56">
        <v>11820</v>
      </c>
      <c r="E61" s="57" t="s">
        <v>128</v>
      </c>
      <c r="F61" s="56"/>
      <c r="G61" s="56">
        <v>5269</v>
      </c>
      <c r="H61" s="56" t="s">
        <v>129</v>
      </c>
      <c r="I61" s="56"/>
      <c r="J61" s="56">
        <v>23948</v>
      </c>
      <c r="K61" s="57" t="s">
        <v>130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2"/>
      <c r="W61" s="32"/>
      <c r="X61" s="32"/>
      <c r="Y61" s="32"/>
      <c r="Z61" s="32"/>
    </row>
    <row r="62" spans="1:26" ht="48">
      <c r="A62" s="53">
        <v>15</v>
      </c>
      <c r="B62" s="54" t="s">
        <v>131</v>
      </c>
      <c r="C62" s="55">
        <v>0.245</v>
      </c>
      <c r="D62" s="56">
        <v>439.21</v>
      </c>
      <c r="E62" s="57" t="s">
        <v>132</v>
      </c>
      <c r="F62" s="56" t="s">
        <v>133</v>
      </c>
      <c r="G62" s="56">
        <v>108</v>
      </c>
      <c r="H62" s="56" t="s">
        <v>134</v>
      </c>
      <c r="I62" s="56">
        <v>2</v>
      </c>
      <c r="J62" s="56">
        <v>423</v>
      </c>
      <c r="K62" s="57" t="s">
        <v>135</v>
      </c>
      <c r="L62" s="57"/>
      <c r="M62" s="57"/>
      <c r="N62" s="57"/>
      <c r="O62" s="57"/>
      <c r="P62" s="57"/>
      <c r="Q62" s="57"/>
      <c r="R62" s="57"/>
      <c r="S62" s="57"/>
      <c r="T62" s="57"/>
      <c r="U62" s="57">
        <v>4</v>
      </c>
      <c r="V62" s="32"/>
      <c r="W62" s="32"/>
      <c r="X62" s="32"/>
      <c r="Y62" s="32"/>
      <c r="Z62" s="32"/>
    </row>
    <row r="63" spans="1:26" ht="12.75">
      <c r="A63" s="58"/>
      <c r="B63" s="59" t="s">
        <v>136</v>
      </c>
      <c r="C63" s="60" t="s">
        <v>123</v>
      </c>
      <c r="D63" s="61"/>
      <c r="E63" s="62"/>
      <c r="F63" s="61"/>
      <c r="G63" s="61">
        <v>11</v>
      </c>
      <c r="H63" s="61"/>
      <c r="I63" s="61"/>
      <c r="J63" s="61">
        <v>94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32"/>
      <c r="W63" s="32"/>
      <c r="X63" s="32"/>
      <c r="Y63" s="32"/>
      <c r="Z63" s="32"/>
    </row>
    <row r="64" spans="1:26" ht="12.75">
      <c r="A64" s="58"/>
      <c r="B64" s="59" t="s">
        <v>137</v>
      </c>
      <c r="C64" s="60" t="s">
        <v>100</v>
      </c>
      <c r="D64" s="61"/>
      <c r="E64" s="62"/>
      <c r="F64" s="61"/>
      <c r="G64" s="61">
        <v>8</v>
      </c>
      <c r="H64" s="61"/>
      <c r="I64" s="61"/>
      <c r="J64" s="61">
        <v>65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32"/>
      <c r="W64" s="32"/>
      <c r="X64" s="32"/>
      <c r="Y64" s="32"/>
      <c r="Z64" s="32"/>
    </row>
    <row r="65" spans="1:26" ht="12.75">
      <c r="A65" s="58"/>
      <c r="B65" s="59" t="s">
        <v>50</v>
      </c>
      <c r="C65" s="60" t="s">
        <v>51</v>
      </c>
      <c r="D65" s="61"/>
      <c r="E65" s="62"/>
      <c r="F65" s="61"/>
      <c r="G65" s="61">
        <v>129</v>
      </c>
      <c r="H65" s="61"/>
      <c r="I65" s="61"/>
      <c r="J65" s="61">
        <v>601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32"/>
      <c r="W65" s="32"/>
      <c r="X65" s="32"/>
      <c r="Y65" s="32"/>
      <c r="Z65" s="32"/>
    </row>
    <row r="66" spans="1:26" ht="17.25" customHeight="1">
      <c r="A66" s="112" t="s">
        <v>138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32"/>
      <c r="W66" s="32"/>
      <c r="X66" s="32"/>
      <c r="Y66" s="32"/>
      <c r="Z66" s="32"/>
    </row>
    <row r="67" spans="1:26" ht="60">
      <c r="A67" s="53">
        <v>16</v>
      </c>
      <c r="B67" s="54" t="s">
        <v>139</v>
      </c>
      <c r="C67" s="55">
        <v>0.15</v>
      </c>
      <c r="D67" s="56">
        <v>986.89</v>
      </c>
      <c r="E67" s="57" t="s">
        <v>140</v>
      </c>
      <c r="F67" s="56" t="s">
        <v>141</v>
      </c>
      <c r="G67" s="56">
        <v>148</v>
      </c>
      <c r="H67" s="56" t="s">
        <v>142</v>
      </c>
      <c r="I67" s="56" t="s">
        <v>143</v>
      </c>
      <c r="J67" s="56">
        <v>1047</v>
      </c>
      <c r="K67" s="57" t="s">
        <v>144</v>
      </c>
      <c r="L67" s="57"/>
      <c r="M67" s="57"/>
      <c r="N67" s="57"/>
      <c r="O67" s="57"/>
      <c r="P67" s="57"/>
      <c r="Q67" s="57"/>
      <c r="R67" s="57"/>
      <c r="S67" s="57"/>
      <c r="T67" s="57"/>
      <c r="U67" s="57" t="s">
        <v>145</v>
      </c>
      <c r="V67" s="32"/>
      <c r="W67" s="32"/>
      <c r="X67" s="32"/>
      <c r="Y67" s="32"/>
      <c r="Z67" s="32"/>
    </row>
    <row r="68" spans="1:26" ht="12.75">
      <c r="A68" s="58"/>
      <c r="B68" s="59" t="s">
        <v>146</v>
      </c>
      <c r="C68" s="60" t="s">
        <v>98</v>
      </c>
      <c r="D68" s="61"/>
      <c r="E68" s="62"/>
      <c r="F68" s="61"/>
      <c r="G68" s="61">
        <v>66</v>
      </c>
      <c r="H68" s="61"/>
      <c r="I68" s="61"/>
      <c r="J68" s="61">
        <v>615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32"/>
      <c r="W68" s="32"/>
      <c r="X68" s="32"/>
      <c r="Y68" s="32"/>
      <c r="Z68" s="32"/>
    </row>
    <row r="69" spans="1:26" ht="12.75">
      <c r="A69" s="58"/>
      <c r="B69" s="59" t="s">
        <v>147</v>
      </c>
      <c r="C69" s="60" t="s">
        <v>100</v>
      </c>
      <c r="D69" s="61"/>
      <c r="E69" s="62"/>
      <c r="F69" s="61"/>
      <c r="G69" s="61">
        <v>40</v>
      </c>
      <c r="H69" s="61"/>
      <c r="I69" s="61"/>
      <c r="J69" s="61">
        <v>348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32"/>
      <c r="W69" s="32"/>
      <c r="X69" s="32"/>
      <c r="Y69" s="32"/>
      <c r="Z69" s="32"/>
    </row>
    <row r="70" spans="1:26" ht="12.75">
      <c r="A70" s="58"/>
      <c r="B70" s="59" t="s">
        <v>50</v>
      </c>
      <c r="C70" s="60" t="s">
        <v>51</v>
      </c>
      <c r="D70" s="61"/>
      <c r="E70" s="62"/>
      <c r="F70" s="61"/>
      <c r="G70" s="61">
        <v>276</v>
      </c>
      <c r="H70" s="61"/>
      <c r="I70" s="61"/>
      <c r="J70" s="61">
        <v>2163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32"/>
      <c r="W70" s="32"/>
      <c r="X70" s="32"/>
      <c r="Y70" s="32"/>
      <c r="Z70" s="32"/>
    </row>
    <row r="71" spans="1:26" ht="48">
      <c r="A71" s="53">
        <v>17</v>
      </c>
      <c r="B71" s="54" t="s">
        <v>148</v>
      </c>
      <c r="C71" s="55" t="s">
        <v>149</v>
      </c>
      <c r="D71" s="56">
        <v>13969.82</v>
      </c>
      <c r="E71" s="57" t="s">
        <v>150</v>
      </c>
      <c r="F71" s="56">
        <v>264.65</v>
      </c>
      <c r="G71" s="56">
        <v>4055</v>
      </c>
      <c r="H71" s="56" t="s">
        <v>151</v>
      </c>
      <c r="I71" s="56">
        <v>77</v>
      </c>
      <c r="J71" s="56">
        <v>17617</v>
      </c>
      <c r="K71" s="57" t="s">
        <v>152</v>
      </c>
      <c r="L71" s="57"/>
      <c r="M71" s="57"/>
      <c r="N71" s="57"/>
      <c r="O71" s="57"/>
      <c r="P71" s="57"/>
      <c r="Q71" s="57"/>
      <c r="R71" s="57"/>
      <c r="S71" s="57"/>
      <c r="T71" s="57"/>
      <c r="U71" s="57">
        <v>434</v>
      </c>
      <c r="V71" s="32"/>
      <c r="W71" s="32"/>
      <c r="X71" s="32"/>
      <c r="Y71" s="32"/>
      <c r="Z71" s="32"/>
    </row>
    <row r="72" spans="1:26" ht="12.75">
      <c r="A72" s="58"/>
      <c r="B72" s="59" t="s">
        <v>153</v>
      </c>
      <c r="C72" s="60" t="s">
        <v>154</v>
      </c>
      <c r="D72" s="61"/>
      <c r="E72" s="62"/>
      <c r="F72" s="61"/>
      <c r="G72" s="61">
        <v>159</v>
      </c>
      <c r="H72" s="61"/>
      <c r="I72" s="61"/>
      <c r="J72" s="61">
        <v>1484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32"/>
      <c r="W72" s="32"/>
      <c r="X72" s="32"/>
      <c r="Y72" s="32"/>
      <c r="Z72" s="32"/>
    </row>
    <row r="73" spans="1:26" ht="12.75">
      <c r="A73" s="58"/>
      <c r="B73" s="59" t="s">
        <v>155</v>
      </c>
      <c r="C73" s="60" t="s">
        <v>125</v>
      </c>
      <c r="D73" s="61"/>
      <c r="E73" s="62"/>
      <c r="F73" s="61"/>
      <c r="G73" s="61">
        <v>98</v>
      </c>
      <c r="H73" s="61"/>
      <c r="I73" s="61"/>
      <c r="J73" s="61">
        <v>862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32"/>
      <c r="W73" s="32"/>
      <c r="X73" s="32"/>
      <c r="Y73" s="32"/>
      <c r="Z73" s="32"/>
    </row>
    <row r="74" spans="1:26" ht="12.75">
      <c r="A74" s="58"/>
      <c r="B74" s="59" t="s">
        <v>50</v>
      </c>
      <c r="C74" s="60" t="s">
        <v>51</v>
      </c>
      <c r="D74" s="61"/>
      <c r="E74" s="62"/>
      <c r="F74" s="61"/>
      <c r="G74" s="61">
        <v>4342</v>
      </c>
      <c r="H74" s="61"/>
      <c r="I74" s="61"/>
      <c r="J74" s="61">
        <v>20223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32"/>
      <c r="W74" s="32"/>
      <c r="X74" s="32"/>
      <c r="Y74" s="32"/>
      <c r="Z74" s="32"/>
    </row>
    <row r="75" spans="1:26" ht="48">
      <c r="A75" s="53">
        <v>18</v>
      </c>
      <c r="B75" s="54" t="s">
        <v>131</v>
      </c>
      <c r="C75" s="55">
        <v>0.16</v>
      </c>
      <c r="D75" s="56">
        <v>439.21</v>
      </c>
      <c r="E75" s="57" t="s">
        <v>132</v>
      </c>
      <c r="F75" s="56" t="s">
        <v>133</v>
      </c>
      <c r="G75" s="56">
        <v>70</v>
      </c>
      <c r="H75" s="56" t="s">
        <v>156</v>
      </c>
      <c r="I75" s="56">
        <v>1</v>
      </c>
      <c r="J75" s="56">
        <v>277</v>
      </c>
      <c r="K75" s="57" t="s">
        <v>157</v>
      </c>
      <c r="L75" s="57"/>
      <c r="M75" s="57"/>
      <c r="N75" s="57"/>
      <c r="O75" s="57"/>
      <c r="P75" s="57"/>
      <c r="Q75" s="57"/>
      <c r="R75" s="57"/>
      <c r="S75" s="57"/>
      <c r="T75" s="57"/>
      <c r="U75" s="57">
        <v>3</v>
      </c>
      <c r="V75" s="32"/>
      <c r="W75" s="32"/>
      <c r="X75" s="32"/>
      <c r="Y75" s="32"/>
      <c r="Z75" s="32"/>
    </row>
    <row r="76" spans="1:26" ht="12.75">
      <c r="A76" s="58"/>
      <c r="B76" s="59" t="s">
        <v>158</v>
      </c>
      <c r="C76" s="60" t="s">
        <v>123</v>
      </c>
      <c r="D76" s="61"/>
      <c r="E76" s="62"/>
      <c r="F76" s="61"/>
      <c r="G76" s="61">
        <v>6</v>
      </c>
      <c r="H76" s="61"/>
      <c r="I76" s="61"/>
      <c r="J76" s="61">
        <v>61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32"/>
      <c r="W76" s="32"/>
      <c r="X76" s="32"/>
      <c r="Y76" s="32"/>
      <c r="Z76" s="32"/>
    </row>
    <row r="77" spans="1:26" ht="12.75">
      <c r="A77" s="58"/>
      <c r="B77" s="59" t="s">
        <v>159</v>
      </c>
      <c r="C77" s="60" t="s">
        <v>100</v>
      </c>
      <c r="D77" s="61"/>
      <c r="E77" s="62"/>
      <c r="F77" s="61"/>
      <c r="G77" s="61">
        <v>5</v>
      </c>
      <c r="H77" s="61"/>
      <c r="I77" s="61"/>
      <c r="J77" s="61">
        <v>42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32"/>
      <c r="W77" s="32"/>
      <c r="X77" s="32"/>
      <c r="Y77" s="32"/>
      <c r="Z77" s="32"/>
    </row>
    <row r="78" spans="1:26" ht="12.75">
      <c r="A78" s="58"/>
      <c r="B78" s="59" t="s">
        <v>50</v>
      </c>
      <c r="C78" s="60" t="s">
        <v>51</v>
      </c>
      <c r="D78" s="61"/>
      <c r="E78" s="62"/>
      <c r="F78" s="61"/>
      <c r="G78" s="61">
        <v>82</v>
      </c>
      <c r="H78" s="61"/>
      <c r="I78" s="61"/>
      <c r="J78" s="61">
        <v>392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32"/>
      <c r="W78" s="32"/>
      <c r="X78" s="32"/>
      <c r="Y78" s="32"/>
      <c r="Z78" s="32"/>
    </row>
    <row r="79" spans="1:26" ht="48">
      <c r="A79" s="53">
        <v>19</v>
      </c>
      <c r="B79" s="54" t="s">
        <v>160</v>
      </c>
      <c r="C79" s="55">
        <v>0.05</v>
      </c>
      <c r="D79" s="56">
        <v>471.65</v>
      </c>
      <c r="E79" s="57" t="s">
        <v>161</v>
      </c>
      <c r="F79" s="56" t="s">
        <v>162</v>
      </c>
      <c r="G79" s="56">
        <v>24</v>
      </c>
      <c r="H79" s="56" t="s">
        <v>163</v>
      </c>
      <c r="I79" s="56" t="s">
        <v>164</v>
      </c>
      <c r="J79" s="56">
        <v>190</v>
      </c>
      <c r="K79" s="57" t="s">
        <v>165</v>
      </c>
      <c r="L79" s="57"/>
      <c r="M79" s="57"/>
      <c r="N79" s="57"/>
      <c r="O79" s="57"/>
      <c r="P79" s="57"/>
      <c r="Q79" s="57"/>
      <c r="R79" s="57"/>
      <c r="S79" s="57"/>
      <c r="T79" s="57"/>
      <c r="U79" s="57" t="s">
        <v>166</v>
      </c>
      <c r="V79" s="32"/>
      <c r="W79" s="32"/>
      <c r="X79" s="32"/>
      <c r="Y79" s="32"/>
      <c r="Z79" s="32"/>
    </row>
    <row r="80" spans="1:26" ht="12.75">
      <c r="A80" s="58"/>
      <c r="B80" s="59" t="s">
        <v>167</v>
      </c>
      <c r="C80" s="60" t="s">
        <v>70</v>
      </c>
      <c r="D80" s="61"/>
      <c r="E80" s="62"/>
      <c r="F80" s="61"/>
      <c r="G80" s="61">
        <v>14</v>
      </c>
      <c r="H80" s="61"/>
      <c r="I80" s="61"/>
      <c r="J80" s="61">
        <v>131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32"/>
      <c r="W80" s="32"/>
      <c r="X80" s="32"/>
      <c r="Y80" s="32"/>
      <c r="Z80" s="32"/>
    </row>
    <row r="81" spans="1:26" ht="12.75">
      <c r="A81" s="58"/>
      <c r="B81" s="59" t="s">
        <v>168</v>
      </c>
      <c r="C81" s="60" t="s">
        <v>72</v>
      </c>
      <c r="D81" s="61"/>
      <c r="E81" s="62"/>
      <c r="F81" s="61"/>
      <c r="G81" s="61">
        <v>8</v>
      </c>
      <c r="H81" s="61"/>
      <c r="I81" s="61"/>
      <c r="J81" s="61">
        <v>72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32"/>
      <c r="W81" s="32"/>
      <c r="X81" s="32"/>
      <c r="Y81" s="32"/>
      <c r="Z81" s="32"/>
    </row>
    <row r="82" spans="1:26" ht="12.75">
      <c r="A82" s="58"/>
      <c r="B82" s="59" t="s">
        <v>50</v>
      </c>
      <c r="C82" s="60" t="s">
        <v>51</v>
      </c>
      <c r="D82" s="61"/>
      <c r="E82" s="62"/>
      <c r="F82" s="61"/>
      <c r="G82" s="61">
        <v>49</v>
      </c>
      <c r="H82" s="61"/>
      <c r="I82" s="61"/>
      <c r="J82" s="61">
        <v>419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32"/>
      <c r="W82" s="32"/>
      <c r="X82" s="32"/>
      <c r="Y82" s="32"/>
      <c r="Z82" s="32"/>
    </row>
    <row r="83" spans="1:26" ht="36">
      <c r="A83" s="53">
        <v>20</v>
      </c>
      <c r="B83" s="54" t="s">
        <v>58</v>
      </c>
      <c r="C83" s="55">
        <v>0.51</v>
      </c>
      <c r="D83" s="56">
        <v>612</v>
      </c>
      <c r="E83" s="57" t="s">
        <v>59</v>
      </c>
      <c r="F83" s="56"/>
      <c r="G83" s="56">
        <v>312</v>
      </c>
      <c r="H83" s="56" t="s">
        <v>169</v>
      </c>
      <c r="I83" s="56"/>
      <c r="J83" s="56">
        <v>1613</v>
      </c>
      <c r="K83" s="57" t="s">
        <v>170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32"/>
      <c r="W83" s="32"/>
      <c r="X83" s="32"/>
      <c r="Y83" s="32"/>
      <c r="Z83" s="32"/>
    </row>
    <row r="84" spans="1:26" ht="48">
      <c r="A84" s="53">
        <v>21</v>
      </c>
      <c r="B84" s="54" t="s">
        <v>62</v>
      </c>
      <c r="C84" s="55" t="s">
        <v>171</v>
      </c>
      <c r="D84" s="56">
        <v>429.05</v>
      </c>
      <c r="E84" s="57" t="s">
        <v>64</v>
      </c>
      <c r="F84" s="56" t="s">
        <v>65</v>
      </c>
      <c r="G84" s="56">
        <v>21</v>
      </c>
      <c r="H84" s="56" t="s">
        <v>172</v>
      </c>
      <c r="I84" s="56">
        <v>2</v>
      </c>
      <c r="J84" s="56">
        <v>127</v>
      </c>
      <c r="K84" s="57" t="s">
        <v>173</v>
      </c>
      <c r="L84" s="57"/>
      <c r="M84" s="57"/>
      <c r="N84" s="57"/>
      <c r="O84" s="57"/>
      <c r="P84" s="57"/>
      <c r="Q84" s="57"/>
      <c r="R84" s="57"/>
      <c r="S84" s="57"/>
      <c r="T84" s="57"/>
      <c r="U84" s="57" t="s">
        <v>68</v>
      </c>
      <c r="V84" s="32"/>
      <c r="W84" s="32"/>
      <c r="X84" s="32"/>
      <c r="Y84" s="32"/>
      <c r="Z84" s="32"/>
    </row>
    <row r="85" spans="1:26" ht="12.75">
      <c r="A85" s="58"/>
      <c r="B85" s="59" t="s">
        <v>174</v>
      </c>
      <c r="C85" s="60" t="s">
        <v>70</v>
      </c>
      <c r="D85" s="61"/>
      <c r="E85" s="62"/>
      <c r="F85" s="61"/>
      <c r="G85" s="61">
        <v>8</v>
      </c>
      <c r="H85" s="61"/>
      <c r="I85" s="61"/>
      <c r="J85" s="61">
        <v>71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32"/>
      <c r="W85" s="32"/>
      <c r="X85" s="32"/>
      <c r="Y85" s="32"/>
      <c r="Z85" s="32"/>
    </row>
    <row r="86" spans="1:26" ht="12.75">
      <c r="A86" s="58"/>
      <c r="B86" s="59" t="s">
        <v>175</v>
      </c>
      <c r="C86" s="60" t="s">
        <v>72</v>
      </c>
      <c r="D86" s="61"/>
      <c r="E86" s="62"/>
      <c r="F86" s="61"/>
      <c r="G86" s="61">
        <v>4</v>
      </c>
      <c r="H86" s="61"/>
      <c r="I86" s="61"/>
      <c r="J86" s="61">
        <v>39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32"/>
      <c r="W86" s="32"/>
      <c r="X86" s="32"/>
      <c r="Y86" s="32"/>
      <c r="Z86" s="32"/>
    </row>
    <row r="87" spans="1:26" ht="12.75">
      <c r="A87" s="58"/>
      <c r="B87" s="59" t="s">
        <v>50</v>
      </c>
      <c r="C87" s="60" t="s">
        <v>51</v>
      </c>
      <c r="D87" s="61"/>
      <c r="E87" s="62"/>
      <c r="F87" s="61"/>
      <c r="G87" s="61">
        <v>34</v>
      </c>
      <c r="H87" s="61"/>
      <c r="I87" s="61"/>
      <c r="J87" s="61">
        <v>250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32"/>
      <c r="W87" s="32"/>
      <c r="X87" s="32"/>
      <c r="Y87" s="32"/>
      <c r="Z87" s="32"/>
    </row>
    <row r="88" spans="1:26" ht="60">
      <c r="A88" s="53">
        <v>22</v>
      </c>
      <c r="B88" s="54" t="s">
        <v>176</v>
      </c>
      <c r="C88" s="55" t="s">
        <v>177</v>
      </c>
      <c r="D88" s="56">
        <v>9100</v>
      </c>
      <c r="E88" s="57" t="s">
        <v>178</v>
      </c>
      <c r="F88" s="56"/>
      <c r="G88" s="56">
        <v>27</v>
      </c>
      <c r="H88" s="56" t="s">
        <v>179</v>
      </c>
      <c r="I88" s="56"/>
      <c r="J88" s="56">
        <v>94</v>
      </c>
      <c r="K88" s="57" t="s">
        <v>180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32"/>
      <c r="W88" s="32"/>
      <c r="X88" s="32"/>
      <c r="Y88" s="32"/>
      <c r="Z88" s="32"/>
    </row>
    <row r="89" spans="1:26" ht="60">
      <c r="A89" s="53">
        <v>23</v>
      </c>
      <c r="B89" s="54" t="s">
        <v>77</v>
      </c>
      <c r="C89" s="55" t="s">
        <v>181</v>
      </c>
      <c r="D89" s="56">
        <v>8440</v>
      </c>
      <c r="E89" s="57" t="s">
        <v>78</v>
      </c>
      <c r="F89" s="56"/>
      <c r="G89" s="56">
        <v>385</v>
      </c>
      <c r="H89" s="56" t="s">
        <v>182</v>
      </c>
      <c r="I89" s="56"/>
      <c r="J89" s="56">
        <v>1428</v>
      </c>
      <c r="K89" s="57" t="s">
        <v>183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2"/>
      <c r="W89" s="32"/>
      <c r="X89" s="32"/>
      <c r="Y89" s="32"/>
      <c r="Z89" s="32"/>
    </row>
    <row r="90" spans="1:26" ht="60">
      <c r="A90" s="53">
        <v>24</v>
      </c>
      <c r="B90" s="54" t="s">
        <v>184</v>
      </c>
      <c r="C90" s="55">
        <v>0.003</v>
      </c>
      <c r="D90" s="56">
        <v>2940</v>
      </c>
      <c r="E90" s="57" t="s">
        <v>185</v>
      </c>
      <c r="F90" s="56"/>
      <c r="G90" s="56">
        <v>9</v>
      </c>
      <c r="H90" s="56" t="s">
        <v>186</v>
      </c>
      <c r="I90" s="56"/>
      <c r="J90" s="56">
        <v>35</v>
      </c>
      <c r="K90" s="57" t="s">
        <v>187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32"/>
      <c r="W90" s="32"/>
      <c r="X90" s="32"/>
      <c r="Y90" s="32"/>
      <c r="Z90" s="32"/>
    </row>
    <row r="91" spans="1:26" ht="60">
      <c r="A91" s="53">
        <v>25</v>
      </c>
      <c r="B91" s="54" t="s">
        <v>188</v>
      </c>
      <c r="C91" s="55">
        <v>0.0456</v>
      </c>
      <c r="D91" s="56">
        <v>1790</v>
      </c>
      <c r="E91" s="57" t="s">
        <v>189</v>
      </c>
      <c r="F91" s="56"/>
      <c r="G91" s="56">
        <v>82</v>
      </c>
      <c r="H91" s="56" t="s">
        <v>190</v>
      </c>
      <c r="I91" s="56"/>
      <c r="J91" s="56">
        <v>379</v>
      </c>
      <c r="K91" s="57" t="s">
        <v>191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32"/>
      <c r="W91" s="32"/>
      <c r="X91" s="32"/>
      <c r="Y91" s="32"/>
      <c r="Z91" s="32"/>
    </row>
    <row r="92" spans="1:26" ht="48">
      <c r="A92" s="53">
        <v>26</v>
      </c>
      <c r="B92" s="54" t="s">
        <v>192</v>
      </c>
      <c r="C92" s="55" t="s">
        <v>193</v>
      </c>
      <c r="D92" s="56">
        <v>12927.24</v>
      </c>
      <c r="E92" s="57" t="s">
        <v>194</v>
      </c>
      <c r="F92" s="56" t="s">
        <v>195</v>
      </c>
      <c r="G92" s="56">
        <v>137</v>
      </c>
      <c r="H92" s="56" t="s">
        <v>196</v>
      </c>
      <c r="I92" s="56"/>
      <c r="J92" s="56">
        <v>806</v>
      </c>
      <c r="K92" s="57" t="s">
        <v>197</v>
      </c>
      <c r="L92" s="57"/>
      <c r="M92" s="57"/>
      <c r="N92" s="57"/>
      <c r="O92" s="57"/>
      <c r="P92" s="57"/>
      <c r="Q92" s="57"/>
      <c r="R92" s="57"/>
      <c r="S92" s="57"/>
      <c r="T92" s="57"/>
      <c r="U92" s="57">
        <v>2</v>
      </c>
      <c r="V92" s="32"/>
      <c r="W92" s="32"/>
      <c r="X92" s="32"/>
      <c r="Y92" s="32"/>
      <c r="Z92" s="32"/>
    </row>
    <row r="93" spans="1:26" ht="12.75">
      <c r="A93" s="58"/>
      <c r="B93" s="59" t="s">
        <v>198</v>
      </c>
      <c r="C93" s="60" t="s">
        <v>70</v>
      </c>
      <c r="D93" s="61"/>
      <c r="E93" s="62"/>
      <c r="F93" s="61"/>
      <c r="G93" s="61">
        <v>28</v>
      </c>
      <c r="H93" s="61"/>
      <c r="I93" s="61"/>
      <c r="J93" s="61">
        <v>266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32"/>
      <c r="W93" s="32"/>
      <c r="X93" s="32"/>
      <c r="Y93" s="32"/>
      <c r="Z93" s="32"/>
    </row>
    <row r="94" spans="1:26" ht="12.75">
      <c r="A94" s="58"/>
      <c r="B94" s="59" t="s">
        <v>199</v>
      </c>
      <c r="C94" s="60" t="s">
        <v>72</v>
      </c>
      <c r="D94" s="61"/>
      <c r="E94" s="62"/>
      <c r="F94" s="61"/>
      <c r="G94" s="61">
        <v>17</v>
      </c>
      <c r="H94" s="61"/>
      <c r="I94" s="61"/>
      <c r="J94" s="61">
        <v>146</v>
      </c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32"/>
      <c r="W94" s="32"/>
      <c r="X94" s="32"/>
      <c r="Y94" s="32"/>
      <c r="Z94" s="32"/>
    </row>
    <row r="95" spans="1:26" ht="12.75">
      <c r="A95" s="58"/>
      <c r="B95" s="59" t="s">
        <v>50</v>
      </c>
      <c r="C95" s="60" t="s">
        <v>51</v>
      </c>
      <c r="D95" s="61"/>
      <c r="E95" s="62"/>
      <c r="F95" s="61"/>
      <c r="G95" s="61">
        <v>186</v>
      </c>
      <c r="H95" s="61"/>
      <c r="I95" s="61"/>
      <c r="J95" s="61">
        <v>1261</v>
      </c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32"/>
      <c r="W95" s="32"/>
      <c r="X95" s="32"/>
      <c r="Y95" s="32"/>
      <c r="Z95" s="32"/>
    </row>
    <row r="96" spans="1:26" ht="17.25" customHeight="1">
      <c r="A96" s="112" t="s">
        <v>200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32"/>
      <c r="W96" s="32"/>
      <c r="X96" s="32"/>
      <c r="Y96" s="32"/>
      <c r="Z96" s="32"/>
    </row>
    <row r="97" spans="1:26" ht="48">
      <c r="A97" s="53">
        <v>27</v>
      </c>
      <c r="B97" s="54" t="s">
        <v>201</v>
      </c>
      <c r="C97" s="55">
        <v>2</v>
      </c>
      <c r="D97" s="56">
        <v>26.52</v>
      </c>
      <c r="E97" s="57" t="s">
        <v>202</v>
      </c>
      <c r="F97" s="56">
        <v>2.68</v>
      </c>
      <c r="G97" s="56">
        <v>53</v>
      </c>
      <c r="H97" s="56" t="s">
        <v>203</v>
      </c>
      <c r="I97" s="56">
        <v>5</v>
      </c>
      <c r="J97" s="56">
        <v>383</v>
      </c>
      <c r="K97" s="57" t="s">
        <v>204</v>
      </c>
      <c r="L97" s="57"/>
      <c r="M97" s="57"/>
      <c r="N97" s="57"/>
      <c r="O97" s="57"/>
      <c r="P97" s="57"/>
      <c r="Q97" s="57"/>
      <c r="R97" s="57"/>
      <c r="S97" s="57"/>
      <c r="T97" s="57"/>
      <c r="U97" s="57">
        <v>27</v>
      </c>
      <c r="V97" s="32"/>
      <c r="W97" s="32"/>
      <c r="X97" s="32"/>
      <c r="Y97" s="32"/>
      <c r="Z97" s="32"/>
    </row>
    <row r="98" spans="1:26" ht="12.75">
      <c r="A98" s="58"/>
      <c r="B98" s="59" t="s">
        <v>205</v>
      </c>
      <c r="C98" s="60" t="s">
        <v>206</v>
      </c>
      <c r="D98" s="61"/>
      <c r="E98" s="62"/>
      <c r="F98" s="61"/>
      <c r="G98" s="61">
        <v>36</v>
      </c>
      <c r="H98" s="61"/>
      <c r="I98" s="61"/>
      <c r="J98" s="61">
        <v>333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32"/>
      <c r="W98" s="32"/>
      <c r="X98" s="32"/>
      <c r="Y98" s="32"/>
      <c r="Z98" s="32"/>
    </row>
    <row r="99" spans="1:26" ht="12.75">
      <c r="A99" s="58"/>
      <c r="B99" s="59" t="s">
        <v>207</v>
      </c>
      <c r="C99" s="60" t="s">
        <v>208</v>
      </c>
      <c r="D99" s="61"/>
      <c r="E99" s="62"/>
      <c r="F99" s="61"/>
      <c r="G99" s="61">
        <v>22</v>
      </c>
      <c r="H99" s="61"/>
      <c r="I99" s="61"/>
      <c r="J99" s="61">
        <v>192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32"/>
      <c r="W99" s="32"/>
      <c r="X99" s="32"/>
      <c r="Y99" s="32"/>
      <c r="Z99" s="32"/>
    </row>
    <row r="100" spans="1:26" ht="12.75">
      <c r="A100" s="58"/>
      <c r="B100" s="59" t="s">
        <v>50</v>
      </c>
      <c r="C100" s="60" t="s">
        <v>51</v>
      </c>
      <c r="D100" s="61"/>
      <c r="E100" s="62"/>
      <c r="F100" s="61"/>
      <c r="G100" s="61">
        <v>116</v>
      </c>
      <c r="H100" s="61"/>
      <c r="I100" s="61"/>
      <c r="J100" s="61">
        <v>956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32"/>
      <c r="W100" s="32"/>
      <c r="X100" s="32"/>
      <c r="Y100" s="32"/>
      <c r="Z100" s="32"/>
    </row>
    <row r="101" spans="1:26" ht="48">
      <c r="A101" s="53">
        <v>28</v>
      </c>
      <c r="B101" s="54" t="s">
        <v>209</v>
      </c>
      <c r="C101" s="55">
        <v>1</v>
      </c>
      <c r="D101" s="56">
        <v>15.91</v>
      </c>
      <c r="E101" s="57" t="s">
        <v>210</v>
      </c>
      <c r="F101" s="56">
        <v>2.01</v>
      </c>
      <c r="G101" s="56">
        <v>16</v>
      </c>
      <c r="H101" s="56" t="s">
        <v>211</v>
      </c>
      <c r="I101" s="56">
        <v>2</v>
      </c>
      <c r="J101" s="56">
        <v>121</v>
      </c>
      <c r="K101" s="57" t="s">
        <v>212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>
        <v>10</v>
      </c>
      <c r="V101" s="32"/>
      <c r="W101" s="32"/>
      <c r="X101" s="32"/>
      <c r="Y101" s="32"/>
      <c r="Z101" s="32"/>
    </row>
    <row r="102" spans="1:26" ht="12.75">
      <c r="A102" s="58"/>
      <c r="B102" s="59" t="s">
        <v>213</v>
      </c>
      <c r="C102" s="60" t="s">
        <v>206</v>
      </c>
      <c r="D102" s="61"/>
      <c r="E102" s="62"/>
      <c r="F102" s="61"/>
      <c r="G102" s="61">
        <v>12</v>
      </c>
      <c r="H102" s="61"/>
      <c r="I102" s="61"/>
      <c r="J102" s="61">
        <v>107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32"/>
      <c r="W102" s="32"/>
      <c r="X102" s="32"/>
      <c r="Y102" s="32"/>
      <c r="Z102" s="32"/>
    </row>
    <row r="103" spans="1:26" ht="12.75">
      <c r="A103" s="58"/>
      <c r="B103" s="59" t="s">
        <v>214</v>
      </c>
      <c r="C103" s="60" t="s">
        <v>208</v>
      </c>
      <c r="D103" s="61"/>
      <c r="E103" s="62"/>
      <c r="F103" s="61"/>
      <c r="G103" s="61">
        <v>7</v>
      </c>
      <c r="H103" s="61"/>
      <c r="I103" s="61"/>
      <c r="J103" s="61">
        <v>62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32"/>
      <c r="W103" s="32"/>
      <c r="X103" s="32"/>
      <c r="Y103" s="32"/>
      <c r="Z103" s="32"/>
    </row>
    <row r="104" spans="1:26" ht="12.75">
      <c r="A104" s="58"/>
      <c r="B104" s="59" t="s">
        <v>50</v>
      </c>
      <c r="C104" s="60" t="s">
        <v>51</v>
      </c>
      <c r="D104" s="61"/>
      <c r="E104" s="62"/>
      <c r="F104" s="61"/>
      <c r="G104" s="61">
        <v>36</v>
      </c>
      <c r="H104" s="61"/>
      <c r="I104" s="61"/>
      <c r="J104" s="61">
        <v>306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32"/>
      <c r="W104" s="32"/>
      <c r="X104" s="32"/>
      <c r="Y104" s="32"/>
      <c r="Z104" s="32"/>
    </row>
    <row r="105" spans="1:26" ht="60">
      <c r="A105" s="53">
        <v>29</v>
      </c>
      <c r="B105" s="54" t="s">
        <v>215</v>
      </c>
      <c r="C105" s="55">
        <v>2</v>
      </c>
      <c r="D105" s="56">
        <v>418</v>
      </c>
      <c r="E105" s="57" t="s">
        <v>216</v>
      </c>
      <c r="F105" s="56"/>
      <c r="G105" s="56">
        <v>836</v>
      </c>
      <c r="H105" s="56" t="s">
        <v>217</v>
      </c>
      <c r="I105" s="56"/>
      <c r="J105" s="56">
        <v>2509</v>
      </c>
      <c r="K105" s="57" t="s">
        <v>218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32"/>
      <c r="W105" s="32"/>
      <c r="X105" s="32"/>
      <c r="Y105" s="32"/>
      <c r="Z105" s="32"/>
    </row>
    <row r="106" spans="1:26" ht="60">
      <c r="A106" s="53">
        <v>30</v>
      </c>
      <c r="B106" s="54" t="s">
        <v>219</v>
      </c>
      <c r="C106" s="55">
        <v>1</v>
      </c>
      <c r="D106" s="56">
        <v>194</v>
      </c>
      <c r="E106" s="57" t="s">
        <v>220</v>
      </c>
      <c r="F106" s="56"/>
      <c r="G106" s="56">
        <v>194</v>
      </c>
      <c r="H106" s="56" t="s">
        <v>220</v>
      </c>
      <c r="I106" s="56"/>
      <c r="J106" s="56">
        <v>796</v>
      </c>
      <c r="K106" s="57" t="s">
        <v>221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32"/>
      <c r="W106" s="32"/>
      <c r="X106" s="32"/>
      <c r="Y106" s="32"/>
      <c r="Z106" s="32"/>
    </row>
    <row r="107" spans="1:26" ht="72">
      <c r="A107" s="53">
        <v>31</v>
      </c>
      <c r="B107" s="54" t="s">
        <v>222</v>
      </c>
      <c r="C107" s="55">
        <v>0.4</v>
      </c>
      <c r="D107" s="56">
        <v>730.26</v>
      </c>
      <c r="E107" s="57" t="s">
        <v>223</v>
      </c>
      <c r="F107" s="56">
        <v>58.05</v>
      </c>
      <c r="G107" s="56">
        <v>292</v>
      </c>
      <c r="H107" s="56" t="s">
        <v>224</v>
      </c>
      <c r="I107" s="56">
        <v>23</v>
      </c>
      <c r="J107" s="56">
        <v>1706</v>
      </c>
      <c r="K107" s="57" t="s">
        <v>225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>
        <v>129</v>
      </c>
      <c r="V107" s="32"/>
      <c r="W107" s="32"/>
      <c r="X107" s="32"/>
      <c r="Y107" s="32"/>
      <c r="Z107" s="32"/>
    </row>
    <row r="108" spans="1:26" ht="12.75">
      <c r="A108" s="58"/>
      <c r="B108" s="59" t="s">
        <v>226</v>
      </c>
      <c r="C108" s="60" t="s">
        <v>227</v>
      </c>
      <c r="D108" s="61"/>
      <c r="E108" s="62"/>
      <c r="F108" s="61"/>
      <c r="G108" s="61">
        <v>96</v>
      </c>
      <c r="H108" s="61"/>
      <c r="I108" s="61"/>
      <c r="J108" s="61">
        <v>903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32"/>
      <c r="W108" s="32"/>
      <c r="X108" s="32"/>
      <c r="Y108" s="32"/>
      <c r="Z108" s="32"/>
    </row>
    <row r="109" spans="1:26" ht="12.75">
      <c r="A109" s="58"/>
      <c r="B109" s="59" t="s">
        <v>228</v>
      </c>
      <c r="C109" s="60" t="s">
        <v>100</v>
      </c>
      <c r="D109" s="61"/>
      <c r="E109" s="62"/>
      <c r="F109" s="61"/>
      <c r="G109" s="61">
        <v>64</v>
      </c>
      <c r="H109" s="61"/>
      <c r="I109" s="61"/>
      <c r="J109" s="61">
        <v>562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32"/>
      <c r="W109" s="32"/>
      <c r="X109" s="32"/>
      <c r="Y109" s="32"/>
      <c r="Z109" s="32"/>
    </row>
    <row r="110" spans="1:26" ht="12.75">
      <c r="A110" s="58"/>
      <c r="B110" s="59" t="s">
        <v>50</v>
      </c>
      <c r="C110" s="60" t="s">
        <v>51</v>
      </c>
      <c r="D110" s="61"/>
      <c r="E110" s="62"/>
      <c r="F110" s="61"/>
      <c r="G110" s="61">
        <v>469</v>
      </c>
      <c r="H110" s="61"/>
      <c r="I110" s="61"/>
      <c r="J110" s="61">
        <v>3344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32"/>
      <c r="W110" s="32"/>
      <c r="X110" s="32"/>
      <c r="Y110" s="32"/>
      <c r="Z110" s="32"/>
    </row>
    <row r="111" spans="1:26" ht="72">
      <c r="A111" s="63">
        <v>32</v>
      </c>
      <c r="B111" s="64" t="s">
        <v>229</v>
      </c>
      <c r="C111" s="65">
        <v>0.5</v>
      </c>
      <c r="D111" s="66">
        <v>626</v>
      </c>
      <c r="E111" s="67" t="s">
        <v>230</v>
      </c>
      <c r="F111" s="66"/>
      <c r="G111" s="66">
        <v>313</v>
      </c>
      <c r="H111" s="66" t="s">
        <v>231</v>
      </c>
      <c r="I111" s="66"/>
      <c r="J111" s="66">
        <v>1117</v>
      </c>
      <c r="K111" s="67" t="s">
        <v>232</v>
      </c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32"/>
      <c r="W111" s="32"/>
      <c r="X111" s="32"/>
      <c r="Y111" s="32"/>
      <c r="Z111" s="32"/>
    </row>
    <row r="112" spans="1:26" ht="36">
      <c r="A112" s="114" t="s">
        <v>233</v>
      </c>
      <c r="B112" s="115"/>
      <c r="C112" s="115"/>
      <c r="D112" s="115"/>
      <c r="E112" s="115"/>
      <c r="F112" s="115"/>
      <c r="G112" s="56">
        <v>15482</v>
      </c>
      <c r="H112" s="56" t="s">
        <v>234</v>
      </c>
      <c r="I112" s="56" t="s">
        <v>235</v>
      </c>
      <c r="J112" s="56">
        <v>73228</v>
      </c>
      <c r="K112" s="57" t="s">
        <v>236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 t="s">
        <v>237</v>
      </c>
      <c r="V112" s="32"/>
      <c r="W112" s="32"/>
      <c r="X112" s="32"/>
      <c r="Y112" s="32"/>
      <c r="Z112" s="32"/>
    </row>
    <row r="113" spans="1:26" ht="12.75">
      <c r="A113" s="114" t="s">
        <v>238</v>
      </c>
      <c r="B113" s="115"/>
      <c r="C113" s="115"/>
      <c r="D113" s="115"/>
      <c r="E113" s="115"/>
      <c r="F113" s="115"/>
      <c r="G113" s="56">
        <v>15703</v>
      </c>
      <c r="H113" s="56"/>
      <c r="I113" s="56"/>
      <c r="J113" s="56">
        <v>75303</v>
      </c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32"/>
      <c r="W113" s="32"/>
      <c r="X113" s="32"/>
      <c r="Y113" s="32"/>
      <c r="Z113" s="32"/>
    </row>
    <row r="114" spans="1:26" ht="12.75">
      <c r="A114" s="114" t="s">
        <v>239</v>
      </c>
      <c r="B114" s="115"/>
      <c r="C114" s="115"/>
      <c r="D114" s="115"/>
      <c r="E114" s="115"/>
      <c r="F114" s="115"/>
      <c r="G114" s="56"/>
      <c r="H114" s="56"/>
      <c r="I114" s="56"/>
      <c r="J114" s="56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32"/>
      <c r="W114" s="32"/>
      <c r="X114" s="32"/>
      <c r="Y114" s="32"/>
      <c r="Z114" s="32"/>
    </row>
    <row r="115" spans="1:26" ht="78" customHeight="1">
      <c r="A115" s="114" t="s">
        <v>240</v>
      </c>
      <c r="B115" s="115"/>
      <c r="C115" s="115"/>
      <c r="D115" s="115"/>
      <c r="E115" s="115"/>
      <c r="F115" s="115"/>
      <c r="G115" s="56">
        <v>221</v>
      </c>
      <c r="H115" s="56">
        <v>146.85</v>
      </c>
      <c r="I115" s="56" t="s">
        <v>241</v>
      </c>
      <c r="J115" s="56">
        <v>2075</v>
      </c>
      <c r="K115" s="57">
        <v>1617.6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 t="s">
        <v>242</v>
      </c>
      <c r="V115" s="32"/>
      <c r="W115" s="32"/>
      <c r="X115" s="32"/>
      <c r="Y115" s="32"/>
      <c r="Z115" s="32"/>
    </row>
    <row r="116" spans="1:26" ht="12.75">
      <c r="A116" s="114" t="s">
        <v>243</v>
      </c>
      <c r="B116" s="115"/>
      <c r="C116" s="115"/>
      <c r="D116" s="115"/>
      <c r="E116" s="115"/>
      <c r="F116" s="115"/>
      <c r="G116" s="56"/>
      <c r="H116" s="56"/>
      <c r="I116" s="56"/>
      <c r="J116" s="56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32"/>
      <c r="W116" s="32"/>
      <c r="X116" s="32"/>
      <c r="Y116" s="32"/>
      <c r="Z116" s="32"/>
    </row>
    <row r="117" spans="1:26" ht="12.75">
      <c r="A117" s="114" t="s">
        <v>244</v>
      </c>
      <c r="B117" s="115"/>
      <c r="C117" s="115"/>
      <c r="D117" s="115"/>
      <c r="E117" s="115"/>
      <c r="F117" s="115"/>
      <c r="G117" s="56">
        <v>1191</v>
      </c>
      <c r="H117" s="56"/>
      <c r="I117" s="56"/>
      <c r="J117" s="56">
        <v>13135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32"/>
      <c r="W117" s="32"/>
      <c r="X117" s="32"/>
      <c r="Y117" s="32"/>
      <c r="Z117" s="32"/>
    </row>
    <row r="118" spans="1:26" ht="12.75">
      <c r="A118" s="114" t="s">
        <v>245</v>
      </c>
      <c r="B118" s="115"/>
      <c r="C118" s="115"/>
      <c r="D118" s="115"/>
      <c r="E118" s="115"/>
      <c r="F118" s="115"/>
      <c r="G118" s="56">
        <v>14007</v>
      </c>
      <c r="H118" s="56"/>
      <c r="I118" s="56"/>
      <c r="J118" s="56">
        <v>59394</v>
      </c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32"/>
      <c r="W118" s="32"/>
      <c r="X118" s="32"/>
      <c r="Y118" s="32"/>
      <c r="Z118" s="32"/>
    </row>
    <row r="119" spans="1:26" ht="12.75">
      <c r="A119" s="114" t="s">
        <v>246</v>
      </c>
      <c r="B119" s="115"/>
      <c r="C119" s="115"/>
      <c r="D119" s="115"/>
      <c r="E119" s="115"/>
      <c r="F119" s="115"/>
      <c r="G119" s="56">
        <v>570</v>
      </c>
      <c r="H119" s="56"/>
      <c r="I119" s="56"/>
      <c r="J119" s="56">
        <v>3507</v>
      </c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2"/>
      <c r="W119" s="32"/>
      <c r="X119" s="32"/>
      <c r="Y119" s="32"/>
      <c r="Z119" s="32"/>
    </row>
    <row r="120" spans="1:26" ht="12.75">
      <c r="A120" s="110" t="s">
        <v>247</v>
      </c>
      <c r="B120" s="111"/>
      <c r="C120" s="111"/>
      <c r="D120" s="111"/>
      <c r="E120" s="111"/>
      <c r="F120" s="111"/>
      <c r="G120" s="56">
        <v>1119</v>
      </c>
      <c r="H120" s="56"/>
      <c r="I120" s="56"/>
      <c r="J120" s="56">
        <v>10491</v>
      </c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2"/>
      <c r="W120" s="32"/>
      <c r="X120" s="32"/>
      <c r="Y120" s="32"/>
      <c r="Z120" s="32"/>
    </row>
    <row r="121" spans="1:26" ht="12.75">
      <c r="A121" s="110" t="s">
        <v>248</v>
      </c>
      <c r="B121" s="111"/>
      <c r="C121" s="111"/>
      <c r="D121" s="111"/>
      <c r="E121" s="111"/>
      <c r="F121" s="111"/>
      <c r="G121" s="56">
        <v>801</v>
      </c>
      <c r="H121" s="56"/>
      <c r="I121" s="56"/>
      <c r="J121" s="56">
        <v>7064</v>
      </c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2"/>
      <c r="W121" s="32"/>
      <c r="X121" s="32"/>
      <c r="Y121" s="32"/>
      <c r="Z121" s="32"/>
    </row>
    <row r="122" spans="1:26" ht="12.75">
      <c r="A122" s="110" t="s">
        <v>249</v>
      </c>
      <c r="B122" s="111"/>
      <c r="C122" s="111"/>
      <c r="D122" s="111"/>
      <c r="E122" s="111"/>
      <c r="F122" s="111"/>
      <c r="G122" s="56"/>
      <c r="H122" s="56"/>
      <c r="I122" s="56"/>
      <c r="J122" s="56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2"/>
      <c r="W122" s="32"/>
      <c r="X122" s="32"/>
      <c r="Y122" s="32"/>
      <c r="Z122" s="32"/>
    </row>
    <row r="123" spans="1:26" ht="12.75">
      <c r="A123" s="114" t="s">
        <v>250</v>
      </c>
      <c r="B123" s="115"/>
      <c r="C123" s="115"/>
      <c r="D123" s="115"/>
      <c r="E123" s="115"/>
      <c r="F123" s="115"/>
      <c r="G123" s="56">
        <v>1854</v>
      </c>
      <c r="H123" s="56"/>
      <c r="I123" s="56"/>
      <c r="J123" s="56">
        <v>11515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2"/>
      <c r="W123" s="32"/>
      <c r="X123" s="32"/>
      <c r="Y123" s="32"/>
      <c r="Z123" s="32"/>
    </row>
    <row r="124" spans="1:26" ht="25.5" customHeight="1">
      <c r="A124" s="114" t="s">
        <v>251</v>
      </c>
      <c r="B124" s="115"/>
      <c r="C124" s="115"/>
      <c r="D124" s="115"/>
      <c r="E124" s="115"/>
      <c r="F124" s="115"/>
      <c r="G124" s="56">
        <v>1634</v>
      </c>
      <c r="H124" s="56"/>
      <c r="I124" s="56"/>
      <c r="J124" s="56">
        <v>7672</v>
      </c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2"/>
      <c r="W124" s="32"/>
      <c r="X124" s="32"/>
      <c r="Y124" s="32"/>
      <c r="Z124" s="32"/>
    </row>
    <row r="125" spans="1:26" ht="25.5" customHeight="1">
      <c r="A125" s="114" t="s">
        <v>252</v>
      </c>
      <c r="B125" s="115"/>
      <c r="C125" s="115"/>
      <c r="D125" s="115"/>
      <c r="E125" s="115"/>
      <c r="F125" s="115"/>
      <c r="G125" s="56">
        <v>681</v>
      </c>
      <c r="H125" s="56"/>
      <c r="I125" s="56"/>
      <c r="J125" s="56">
        <v>4674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2"/>
      <c r="W125" s="32"/>
      <c r="X125" s="32"/>
      <c r="Y125" s="32"/>
      <c r="Z125" s="32"/>
    </row>
    <row r="126" spans="1:26" ht="12.75">
      <c r="A126" s="114" t="s">
        <v>253</v>
      </c>
      <c r="B126" s="115"/>
      <c r="C126" s="115"/>
      <c r="D126" s="115"/>
      <c r="E126" s="115"/>
      <c r="F126" s="115"/>
      <c r="G126" s="56">
        <v>6939</v>
      </c>
      <c r="H126" s="56"/>
      <c r="I126" s="56"/>
      <c r="J126" s="56">
        <v>38752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2"/>
      <c r="W126" s="32"/>
      <c r="X126" s="32"/>
      <c r="Y126" s="32"/>
      <c r="Z126" s="32"/>
    </row>
    <row r="127" spans="1:26" ht="12.75">
      <c r="A127" s="114" t="s">
        <v>254</v>
      </c>
      <c r="B127" s="115"/>
      <c r="C127" s="115"/>
      <c r="D127" s="115"/>
      <c r="E127" s="115"/>
      <c r="F127" s="115"/>
      <c r="G127" s="56">
        <v>210</v>
      </c>
      <c r="H127" s="56"/>
      <c r="I127" s="56"/>
      <c r="J127" s="56">
        <v>992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2"/>
      <c r="W127" s="32"/>
      <c r="X127" s="32"/>
      <c r="Y127" s="32"/>
      <c r="Z127" s="32"/>
    </row>
    <row r="128" spans="1:26" ht="25.5" customHeight="1">
      <c r="A128" s="114" t="s">
        <v>255</v>
      </c>
      <c r="B128" s="115"/>
      <c r="C128" s="115"/>
      <c r="D128" s="115"/>
      <c r="E128" s="115"/>
      <c r="F128" s="115"/>
      <c r="G128" s="56">
        <v>4342</v>
      </c>
      <c r="H128" s="56"/>
      <c r="I128" s="56"/>
      <c r="J128" s="56">
        <v>20223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2"/>
      <c r="W128" s="32"/>
      <c r="X128" s="32"/>
      <c r="Y128" s="32"/>
      <c r="Z128" s="32"/>
    </row>
    <row r="129" spans="1:26" ht="25.5" customHeight="1">
      <c r="A129" s="114" t="s">
        <v>256</v>
      </c>
      <c r="B129" s="115"/>
      <c r="C129" s="115"/>
      <c r="D129" s="115"/>
      <c r="E129" s="115"/>
      <c r="F129" s="115"/>
      <c r="G129" s="56">
        <v>1181</v>
      </c>
      <c r="H129" s="56"/>
      <c r="I129" s="56"/>
      <c r="J129" s="56">
        <v>4569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2"/>
      <c r="W129" s="32"/>
      <c r="X129" s="32"/>
      <c r="Y129" s="32"/>
      <c r="Z129" s="32"/>
    </row>
    <row r="130" spans="1:26" ht="12.75">
      <c r="A130" s="114" t="s">
        <v>257</v>
      </c>
      <c r="B130" s="115"/>
      <c r="C130" s="115"/>
      <c r="D130" s="115"/>
      <c r="E130" s="115"/>
      <c r="F130" s="115"/>
      <c r="G130" s="56">
        <v>782</v>
      </c>
      <c r="H130" s="56"/>
      <c r="I130" s="56"/>
      <c r="J130" s="56">
        <v>4461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2"/>
      <c r="W130" s="32"/>
      <c r="X130" s="32"/>
      <c r="Y130" s="32"/>
      <c r="Z130" s="32"/>
    </row>
    <row r="131" spans="1:26" ht="12.75">
      <c r="A131" s="114" t="s">
        <v>258</v>
      </c>
      <c r="B131" s="115"/>
      <c r="C131" s="115"/>
      <c r="D131" s="115"/>
      <c r="E131" s="115"/>
      <c r="F131" s="115"/>
      <c r="G131" s="56">
        <v>17623</v>
      </c>
      <c r="H131" s="56"/>
      <c r="I131" s="56"/>
      <c r="J131" s="56">
        <v>92858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2"/>
      <c r="W131" s="32"/>
      <c r="X131" s="32"/>
      <c r="Y131" s="32"/>
      <c r="Z131" s="32"/>
    </row>
    <row r="132" spans="1:26" ht="12.75">
      <c r="A132" s="116" t="s">
        <v>259</v>
      </c>
      <c r="B132" s="117"/>
      <c r="C132" s="117"/>
      <c r="D132" s="117"/>
      <c r="E132" s="117"/>
      <c r="F132" s="117"/>
      <c r="G132" s="66">
        <v>17623</v>
      </c>
      <c r="H132" s="66"/>
      <c r="I132" s="66"/>
      <c r="J132" s="66">
        <v>92858</v>
      </c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32"/>
      <c r="W132" s="32"/>
      <c r="X132" s="32"/>
      <c r="Y132" s="32"/>
      <c r="Z132" s="32"/>
    </row>
    <row r="133" spans="1:26" ht="36">
      <c r="A133" s="114" t="s">
        <v>260</v>
      </c>
      <c r="B133" s="115"/>
      <c r="C133" s="115"/>
      <c r="D133" s="115"/>
      <c r="E133" s="115"/>
      <c r="F133" s="115"/>
      <c r="G133" s="56">
        <v>15482</v>
      </c>
      <c r="H133" s="56" t="s">
        <v>234</v>
      </c>
      <c r="I133" s="56" t="s">
        <v>235</v>
      </c>
      <c r="J133" s="56">
        <v>73228</v>
      </c>
      <c r="K133" s="57" t="s">
        <v>236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 t="s">
        <v>237</v>
      </c>
      <c r="V133" s="32"/>
      <c r="W133" s="32"/>
      <c r="X133" s="32"/>
      <c r="Y133" s="32"/>
      <c r="Z133" s="32"/>
    </row>
    <row r="134" spans="1:26" ht="12.75">
      <c r="A134" s="114" t="s">
        <v>261</v>
      </c>
      <c r="B134" s="115"/>
      <c r="C134" s="115"/>
      <c r="D134" s="115"/>
      <c r="E134" s="115"/>
      <c r="F134" s="115"/>
      <c r="G134" s="56">
        <v>15703</v>
      </c>
      <c r="H134" s="56"/>
      <c r="I134" s="56"/>
      <c r="J134" s="56">
        <v>75303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2"/>
      <c r="W134" s="32"/>
      <c r="X134" s="32"/>
      <c r="Y134" s="32"/>
      <c r="Z134" s="32"/>
    </row>
    <row r="135" spans="1:26" ht="12.75">
      <c r="A135" s="114" t="s">
        <v>239</v>
      </c>
      <c r="B135" s="115"/>
      <c r="C135" s="115"/>
      <c r="D135" s="115"/>
      <c r="E135" s="115"/>
      <c r="F135" s="115"/>
      <c r="G135" s="56"/>
      <c r="H135" s="56"/>
      <c r="I135" s="56"/>
      <c r="J135" s="56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2"/>
      <c r="W135" s="32"/>
      <c r="X135" s="32"/>
      <c r="Y135" s="32"/>
      <c r="Z135" s="32"/>
    </row>
    <row r="136" spans="1:26" ht="78" customHeight="1">
      <c r="A136" s="114" t="s">
        <v>240</v>
      </c>
      <c r="B136" s="115"/>
      <c r="C136" s="115"/>
      <c r="D136" s="115"/>
      <c r="E136" s="115"/>
      <c r="F136" s="115"/>
      <c r="G136" s="56">
        <v>221</v>
      </c>
      <c r="H136" s="56">
        <v>146.85</v>
      </c>
      <c r="I136" s="56" t="s">
        <v>241</v>
      </c>
      <c r="J136" s="56">
        <v>2075</v>
      </c>
      <c r="K136" s="57">
        <v>1617.6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 t="s">
        <v>242</v>
      </c>
      <c r="V136" s="32"/>
      <c r="W136" s="32"/>
      <c r="X136" s="32"/>
      <c r="Y136" s="32"/>
      <c r="Z136" s="32"/>
    </row>
    <row r="137" spans="1:26" ht="12.75">
      <c r="A137" s="114" t="s">
        <v>243</v>
      </c>
      <c r="B137" s="115"/>
      <c r="C137" s="115"/>
      <c r="D137" s="115"/>
      <c r="E137" s="115"/>
      <c r="F137" s="115"/>
      <c r="G137" s="56"/>
      <c r="H137" s="56"/>
      <c r="I137" s="56"/>
      <c r="J137" s="56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2"/>
      <c r="W137" s="32"/>
      <c r="X137" s="32"/>
      <c r="Y137" s="32"/>
      <c r="Z137" s="32"/>
    </row>
    <row r="138" spans="1:26" ht="12.75">
      <c r="A138" s="114" t="s">
        <v>244</v>
      </c>
      <c r="B138" s="115"/>
      <c r="C138" s="115"/>
      <c r="D138" s="115"/>
      <c r="E138" s="115"/>
      <c r="F138" s="115"/>
      <c r="G138" s="56">
        <v>1191</v>
      </c>
      <c r="H138" s="56"/>
      <c r="I138" s="56"/>
      <c r="J138" s="56">
        <v>13135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2"/>
      <c r="W138" s="32"/>
      <c r="X138" s="32"/>
      <c r="Y138" s="32"/>
      <c r="Z138" s="32"/>
    </row>
    <row r="139" spans="1:26" ht="12.75">
      <c r="A139" s="114" t="s">
        <v>245</v>
      </c>
      <c r="B139" s="115"/>
      <c r="C139" s="115"/>
      <c r="D139" s="115"/>
      <c r="E139" s="115"/>
      <c r="F139" s="115"/>
      <c r="G139" s="56">
        <v>14007</v>
      </c>
      <c r="H139" s="56"/>
      <c r="I139" s="56"/>
      <c r="J139" s="56">
        <v>59394</v>
      </c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2"/>
      <c r="W139" s="32"/>
      <c r="X139" s="32"/>
      <c r="Y139" s="32"/>
      <c r="Z139" s="32"/>
    </row>
    <row r="140" spans="1:26" ht="12.75">
      <c r="A140" s="114" t="s">
        <v>246</v>
      </c>
      <c r="B140" s="115"/>
      <c r="C140" s="115"/>
      <c r="D140" s="115"/>
      <c r="E140" s="115"/>
      <c r="F140" s="115"/>
      <c r="G140" s="56">
        <v>570</v>
      </c>
      <c r="H140" s="56"/>
      <c r="I140" s="56"/>
      <c r="J140" s="56">
        <v>3507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2"/>
      <c r="W140" s="32"/>
      <c r="X140" s="32"/>
      <c r="Y140" s="32"/>
      <c r="Z140" s="32"/>
    </row>
    <row r="141" spans="1:26" ht="12.75">
      <c r="A141" s="110" t="s">
        <v>247</v>
      </c>
      <c r="B141" s="111"/>
      <c r="C141" s="111"/>
      <c r="D141" s="111"/>
      <c r="E141" s="111"/>
      <c r="F141" s="111"/>
      <c r="G141" s="56">
        <v>1119</v>
      </c>
      <c r="H141" s="56"/>
      <c r="I141" s="56"/>
      <c r="J141" s="56">
        <v>10491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2"/>
      <c r="W141" s="32"/>
      <c r="X141" s="32"/>
      <c r="Y141" s="32"/>
      <c r="Z141" s="32"/>
    </row>
    <row r="142" spans="1:26" ht="12.75">
      <c r="A142" s="110" t="s">
        <v>248</v>
      </c>
      <c r="B142" s="111"/>
      <c r="C142" s="111"/>
      <c r="D142" s="111"/>
      <c r="E142" s="111"/>
      <c r="F142" s="111"/>
      <c r="G142" s="56">
        <v>801</v>
      </c>
      <c r="H142" s="56"/>
      <c r="I142" s="56"/>
      <c r="J142" s="56">
        <v>7064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2"/>
      <c r="W142" s="32"/>
      <c r="X142" s="32"/>
      <c r="Y142" s="32"/>
      <c r="Z142" s="32"/>
    </row>
    <row r="143" spans="1:26" ht="12.75">
      <c r="A143" s="110" t="s">
        <v>262</v>
      </c>
      <c r="B143" s="111"/>
      <c r="C143" s="111"/>
      <c r="D143" s="111"/>
      <c r="E143" s="111"/>
      <c r="F143" s="111"/>
      <c r="G143" s="56"/>
      <c r="H143" s="56"/>
      <c r="I143" s="56"/>
      <c r="J143" s="56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2"/>
      <c r="W143" s="32"/>
      <c r="X143" s="32"/>
      <c r="Y143" s="32"/>
      <c r="Z143" s="32"/>
    </row>
    <row r="144" spans="1:26" ht="12.75">
      <c r="A144" s="114" t="s">
        <v>250</v>
      </c>
      <c r="B144" s="115"/>
      <c r="C144" s="115"/>
      <c r="D144" s="115"/>
      <c r="E144" s="115"/>
      <c r="F144" s="115"/>
      <c r="G144" s="56">
        <v>1854</v>
      </c>
      <c r="H144" s="56"/>
      <c r="I144" s="56"/>
      <c r="J144" s="56">
        <v>11515</v>
      </c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2"/>
      <c r="W144" s="32"/>
      <c r="X144" s="32"/>
      <c r="Y144" s="32"/>
      <c r="Z144" s="32"/>
    </row>
    <row r="145" spans="1:26" ht="25.5" customHeight="1">
      <c r="A145" s="114" t="s">
        <v>251</v>
      </c>
      <c r="B145" s="115"/>
      <c r="C145" s="115"/>
      <c r="D145" s="115"/>
      <c r="E145" s="115"/>
      <c r="F145" s="115"/>
      <c r="G145" s="56">
        <v>1634</v>
      </c>
      <c r="H145" s="56"/>
      <c r="I145" s="56"/>
      <c r="J145" s="56">
        <v>7672</v>
      </c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2"/>
      <c r="W145" s="32"/>
      <c r="X145" s="32"/>
      <c r="Y145" s="32"/>
      <c r="Z145" s="32"/>
    </row>
    <row r="146" spans="1:26" ht="25.5" customHeight="1">
      <c r="A146" s="114" t="s">
        <v>252</v>
      </c>
      <c r="B146" s="115"/>
      <c r="C146" s="115"/>
      <c r="D146" s="115"/>
      <c r="E146" s="115"/>
      <c r="F146" s="115"/>
      <c r="G146" s="56">
        <v>681</v>
      </c>
      <c r="H146" s="56"/>
      <c r="I146" s="56"/>
      <c r="J146" s="56">
        <v>4674</v>
      </c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2"/>
      <c r="W146" s="32"/>
      <c r="X146" s="32"/>
      <c r="Y146" s="32"/>
      <c r="Z146" s="32"/>
    </row>
    <row r="147" spans="1:26" ht="12.75">
      <c r="A147" s="114" t="s">
        <v>253</v>
      </c>
      <c r="B147" s="115"/>
      <c r="C147" s="115"/>
      <c r="D147" s="115"/>
      <c r="E147" s="115"/>
      <c r="F147" s="115"/>
      <c r="G147" s="56">
        <v>6939</v>
      </c>
      <c r="H147" s="56"/>
      <c r="I147" s="56"/>
      <c r="J147" s="56">
        <v>38752</v>
      </c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2"/>
      <c r="W147" s="32"/>
      <c r="X147" s="32"/>
      <c r="Y147" s="32"/>
      <c r="Z147" s="32"/>
    </row>
    <row r="148" spans="1:26" ht="12.75">
      <c r="A148" s="114" t="s">
        <v>254</v>
      </c>
      <c r="B148" s="115"/>
      <c r="C148" s="115"/>
      <c r="D148" s="115"/>
      <c r="E148" s="115"/>
      <c r="F148" s="115"/>
      <c r="G148" s="56">
        <v>210</v>
      </c>
      <c r="H148" s="56"/>
      <c r="I148" s="56"/>
      <c r="J148" s="56">
        <v>992</v>
      </c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2"/>
      <c r="W148" s="32"/>
      <c r="X148" s="32"/>
      <c r="Y148" s="32"/>
      <c r="Z148" s="32"/>
    </row>
    <row r="149" spans="1:26" ht="25.5" customHeight="1">
      <c r="A149" s="114" t="s">
        <v>255</v>
      </c>
      <c r="B149" s="115"/>
      <c r="C149" s="115"/>
      <c r="D149" s="115"/>
      <c r="E149" s="115"/>
      <c r="F149" s="115"/>
      <c r="G149" s="56">
        <v>4342</v>
      </c>
      <c r="H149" s="56"/>
      <c r="I149" s="56"/>
      <c r="J149" s="56">
        <v>20223</v>
      </c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2"/>
      <c r="W149" s="32"/>
      <c r="X149" s="32"/>
      <c r="Y149" s="32"/>
      <c r="Z149" s="32"/>
    </row>
    <row r="150" spans="1:26" ht="25.5" customHeight="1">
      <c r="A150" s="114" t="s">
        <v>256</v>
      </c>
      <c r="B150" s="115"/>
      <c r="C150" s="115"/>
      <c r="D150" s="115"/>
      <c r="E150" s="115"/>
      <c r="F150" s="115"/>
      <c r="G150" s="56">
        <v>1181</v>
      </c>
      <c r="H150" s="56"/>
      <c r="I150" s="56"/>
      <c r="J150" s="56">
        <v>4569</v>
      </c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2"/>
      <c r="W150" s="32"/>
      <c r="X150" s="32"/>
      <c r="Y150" s="32"/>
      <c r="Z150" s="32"/>
    </row>
    <row r="151" spans="1:26" ht="12.75">
      <c r="A151" s="114" t="s">
        <v>257</v>
      </c>
      <c r="B151" s="115"/>
      <c r="C151" s="115"/>
      <c r="D151" s="115"/>
      <c r="E151" s="115"/>
      <c r="F151" s="115"/>
      <c r="G151" s="56">
        <v>782</v>
      </c>
      <c r="H151" s="56"/>
      <c r="I151" s="56"/>
      <c r="J151" s="56">
        <v>4461</v>
      </c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2"/>
      <c r="W151" s="32"/>
      <c r="X151" s="32"/>
      <c r="Y151" s="32"/>
      <c r="Z151" s="32"/>
    </row>
    <row r="152" spans="1:26" ht="12.75">
      <c r="A152" s="114" t="s">
        <v>258</v>
      </c>
      <c r="B152" s="115"/>
      <c r="C152" s="115"/>
      <c r="D152" s="115"/>
      <c r="E152" s="115"/>
      <c r="F152" s="115"/>
      <c r="G152" s="56">
        <v>17623</v>
      </c>
      <c r="H152" s="56"/>
      <c r="I152" s="56"/>
      <c r="J152" s="56">
        <v>92858</v>
      </c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2"/>
      <c r="W152" s="32"/>
      <c r="X152" s="32"/>
      <c r="Y152" s="32"/>
      <c r="Z152" s="32"/>
    </row>
    <row r="153" spans="1:26" ht="12.75">
      <c r="A153" s="110" t="s">
        <v>263</v>
      </c>
      <c r="B153" s="111"/>
      <c r="C153" s="111"/>
      <c r="D153" s="111"/>
      <c r="E153" s="111"/>
      <c r="F153" s="111"/>
      <c r="G153" s="56">
        <v>17623</v>
      </c>
      <c r="H153" s="56"/>
      <c r="I153" s="56"/>
      <c r="J153" s="56">
        <v>92858</v>
      </c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2"/>
      <c r="W153" s="32"/>
      <c r="X153" s="32"/>
      <c r="Y153" s="32"/>
      <c r="Z153" s="32"/>
    </row>
    <row r="154" spans="1:26" ht="12.75">
      <c r="A154" s="27"/>
      <c r="B154" s="28"/>
      <c r="C154" s="29"/>
      <c r="D154" s="30"/>
      <c r="E154" s="31"/>
      <c r="F154" s="30"/>
      <c r="G154" s="30"/>
      <c r="H154" s="30"/>
      <c r="I154" s="30"/>
      <c r="J154" s="30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</row>
    <row r="155" spans="1:26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2"/>
      <c r="W155" s="32"/>
      <c r="X155" s="32"/>
      <c r="Y155" s="32"/>
      <c r="Z155" s="32"/>
    </row>
    <row r="156" spans="1:26" ht="12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32"/>
      <c r="W156" s="32"/>
      <c r="X156" s="32"/>
      <c r="Y156" s="32"/>
      <c r="Z156" s="32"/>
    </row>
    <row r="157" spans="1:26" ht="12.75">
      <c r="A157" s="34" t="s">
        <v>37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34" t="s">
        <v>17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2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7"/>
      <c r="W160" s="7"/>
      <c r="X160" s="7"/>
      <c r="Y160" s="7"/>
      <c r="Z160" s="7"/>
    </row>
    <row r="161" spans="22:26" ht="12.75">
      <c r="V161" s="35"/>
      <c r="W161" s="35"/>
      <c r="X161" s="35"/>
      <c r="Y161" s="35"/>
      <c r="Z161" s="35"/>
    </row>
  </sheetData>
  <sheetProtection/>
  <mergeCells count="70">
    <mergeCell ref="A151:F151"/>
    <mergeCell ref="A152:F152"/>
    <mergeCell ref="A153:F153"/>
    <mergeCell ref="A145:F145"/>
    <mergeCell ref="A146:F146"/>
    <mergeCell ref="A147:F147"/>
    <mergeCell ref="A148:F148"/>
    <mergeCell ref="A149:F149"/>
    <mergeCell ref="A150:F150"/>
    <mergeCell ref="A144:F144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32:F132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20:F120"/>
    <mergeCell ref="A30:U30"/>
    <mergeCell ref="A66:U66"/>
    <mergeCell ref="A96:U96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J26:U26"/>
    <mergeCell ref="G27:G28"/>
    <mergeCell ref="J18:K18"/>
    <mergeCell ref="J19:K19"/>
    <mergeCell ref="G17:H17"/>
    <mergeCell ref="A26:A28"/>
    <mergeCell ref="B26:B28"/>
    <mergeCell ref="C26:C28"/>
    <mergeCell ref="D26:F26"/>
    <mergeCell ref="D27:D28"/>
    <mergeCell ref="A11:U11"/>
    <mergeCell ref="A12:U12"/>
    <mergeCell ref="A13:U13"/>
    <mergeCell ref="A14:U14"/>
    <mergeCell ref="J16:U1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4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2"/>
  <sheetViews>
    <sheetView showGridLines="0" zoomScalePageLayoutView="0" workbookViewId="0" topLeftCell="A1">
      <selection activeCell="A8" sqref="A8:N8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8" customFormat="1" ht="12.75">
      <c r="A2" s="9" t="s">
        <v>604</v>
      </c>
      <c r="B2" s="7"/>
      <c r="C2" s="7"/>
      <c r="D2" s="7"/>
      <c r="L2" s="36"/>
    </row>
    <row r="3" spans="1:12" s="8" customFormat="1" ht="12.75">
      <c r="A3" s="6"/>
      <c r="B3" s="7"/>
      <c r="C3" s="7"/>
      <c r="D3" s="7"/>
      <c r="L3" s="36"/>
    </row>
    <row r="4" spans="1:12" s="8" customFormat="1" ht="12.75">
      <c r="A4" s="9" t="s">
        <v>605</v>
      </c>
      <c r="B4" s="7"/>
      <c r="C4" s="7"/>
      <c r="D4" s="7"/>
      <c r="L4" s="36"/>
    </row>
    <row r="5" spans="1:23" s="8" customFormat="1" ht="15">
      <c r="A5" s="97" t="s">
        <v>608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ht="12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12">
      <c r="A7" s="98" t="s">
        <v>609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11"/>
      <c r="T7" s="11"/>
      <c r="U7" s="11"/>
      <c r="V7" s="11"/>
      <c r="W7" s="11"/>
    </row>
    <row r="8" spans="1:23" s="8" customFormat="1" ht="12">
      <c r="A8" s="99" t="s">
        <v>606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"/>
      <c r="P8" s="9"/>
      <c r="Q8" s="9"/>
      <c r="R8" s="9"/>
      <c r="S8" s="9"/>
      <c r="T8" s="9"/>
      <c r="U8" s="9"/>
      <c r="V8" s="9"/>
      <c r="W8" s="9"/>
    </row>
    <row r="9" s="8" customFormat="1" ht="12.75">
      <c r="L9" s="36"/>
    </row>
    <row r="10" spans="7:23" s="8" customFormat="1" ht="12.75" customHeight="1">
      <c r="G10" s="128" t="s">
        <v>18</v>
      </c>
      <c r="H10" s="129"/>
      <c r="I10" s="129"/>
      <c r="J10" s="128" t="s">
        <v>19</v>
      </c>
      <c r="K10" s="129"/>
      <c r="L10" s="129"/>
      <c r="M10" s="130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4:23" s="8" customFormat="1" ht="12.75">
      <c r="D11" s="6" t="s">
        <v>2</v>
      </c>
      <c r="G11" s="106">
        <f>17623/1000</f>
        <v>17.623</v>
      </c>
      <c r="H11" s="107"/>
      <c r="I11" s="38" t="s">
        <v>3</v>
      </c>
      <c r="J11" s="108">
        <f>92858/1000</f>
        <v>92.858</v>
      </c>
      <c r="K11" s="109"/>
      <c r="L11" s="39"/>
      <c r="M11" s="12" t="s">
        <v>3</v>
      </c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4:20" s="8" customFormat="1" ht="12.75">
      <c r="D12" s="14" t="s">
        <v>34</v>
      </c>
      <c r="F12" s="15"/>
      <c r="G12" s="106">
        <f>0/1000</f>
        <v>0</v>
      </c>
      <c r="H12" s="107"/>
      <c r="I12" s="12" t="s">
        <v>3</v>
      </c>
      <c r="J12" s="108">
        <f>0/1000</f>
        <v>0</v>
      </c>
      <c r="K12" s="109"/>
      <c r="L12" s="39"/>
      <c r="M12" s="12" t="s">
        <v>3</v>
      </c>
      <c r="N12" s="40"/>
      <c r="O12" s="40"/>
      <c r="P12" s="40"/>
      <c r="Q12" s="40"/>
      <c r="R12" s="40"/>
      <c r="S12" s="40"/>
      <c r="T12" s="40"/>
    </row>
    <row r="13" spans="4:20" s="8" customFormat="1" ht="12.75">
      <c r="D13" s="14" t="s">
        <v>35</v>
      </c>
      <c r="F13" s="15"/>
      <c r="G13" s="106">
        <f>0/1000</f>
        <v>0</v>
      </c>
      <c r="H13" s="107"/>
      <c r="I13" s="12" t="s">
        <v>3</v>
      </c>
      <c r="J13" s="108">
        <f>0/1000</f>
        <v>0</v>
      </c>
      <c r="K13" s="109"/>
      <c r="L13" s="39"/>
      <c r="M13" s="12" t="s">
        <v>3</v>
      </c>
      <c r="N13" s="40"/>
      <c r="O13" s="40"/>
      <c r="P13" s="40"/>
      <c r="Q13" s="40"/>
      <c r="R13" s="40"/>
      <c r="S13" s="40"/>
      <c r="T13" s="40"/>
    </row>
    <row r="14" spans="4:23" s="8" customFormat="1" ht="12.75">
      <c r="D14" s="6" t="s">
        <v>4</v>
      </c>
      <c r="G14" s="106">
        <f>(O14+O15)/1000</f>
        <v>0.10211999999999999</v>
      </c>
      <c r="H14" s="107"/>
      <c r="I14" s="38" t="s">
        <v>5</v>
      </c>
      <c r="J14" s="108">
        <f>(P14+P15)/1000</f>
        <v>0.10211999999999999</v>
      </c>
      <c r="K14" s="109"/>
      <c r="L14" s="16">
        <v>1126</v>
      </c>
      <c r="M14" s="12" t="s">
        <v>5</v>
      </c>
      <c r="N14" s="40"/>
      <c r="O14" s="16">
        <v>97.02</v>
      </c>
      <c r="P14" s="17">
        <v>97.02</v>
      </c>
      <c r="Q14" s="40"/>
      <c r="R14" s="40"/>
      <c r="S14" s="40"/>
      <c r="T14" s="40"/>
      <c r="U14" s="40"/>
      <c r="V14" s="40"/>
      <c r="W14" s="41"/>
    </row>
    <row r="15" spans="4:23" s="8" customFormat="1" ht="12.75">
      <c r="D15" s="6" t="s">
        <v>6</v>
      </c>
      <c r="G15" s="106">
        <f>1191/1000</f>
        <v>1.191</v>
      </c>
      <c r="H15" s="107"/>
      <c r="I15" s="38" t="s">
        <v>3</v>
      </c>
      <c r="J15" s="108">
        <f>13135/1000</f>
        <v>13.135</v>
      </c>
      <c r="K15" s="109"/>
      <c r="L15" s="17">
        <v>12402</v>
      </c>
      <c r="M15" s="12" t="s">
        <v>3</v>
      </c>
      <c r="N15" s="40"/>
      <c r="O15" s="16">
        <v>5.1</v>
      </c>
      <c r="P15" s="17">
        <v>5.1</v>
      </c>
      <c r="Q15" s="40"/>
      <c r="R15" s="40"/>
      <c r="S15" s="40"/>
      <c r="T15" s="40"/>
      <c r="U15" s="40"/>
      <c r="V15" s="40"/>
      <c r="W15" s="41"/>
    </row>
    <row r="16" spans="6:23" s="8" customFormat="1" ht="12.75">
      <c r="F16" s="7"/>
      <c r="G16" s="18"/>
      <c r="H16" s="18"/>
      <c r="I16" s="19"/>
      <c r="J16" s="20"/>
      <c r="K16" s="42"/>
      <c r="L16" s="16">
        <v>65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2:23" s="8" customFormat="1" ht="12.75">
      <c r="B17" s="7"/>
      <c r="C17" s="7"/>
      <c r="D17" s="7"/>
      <c r="F17" s="15"/>
      <c r="G17" s="21"/>
      <c r="H17" s="21"/>
      <c r="I17" s="22"/>
      <c r="J17" s="23"/>
      <c r="K17" s="23"/>
      <c r="L17" s="17">
        <v>733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</row>
    <row r="18" s="8" customFormat="1" ht="12">
      <c r="A18" s="6" t="s">
        <v>607</v>
      </c>
    </row>
    <row r="19" spans="1:12" s="8" customFormat="1" ht="13.5" thickBot="1">
      <c r="A19" s="24"/>
      <c r="L19" s="36"/>
    </row>
    <row r="20" spans="1:14" s="26" customFormat="1" ht="23.25" customHeight="1" thickBot="1">
      <c r="A20" s="118" t="s">
        <v>7</v>
      </c>
      <c r="B20" s="118" t="s">
        <v>0</v>
      </c>
      <c r="C20" s="118" t="s">
        <v>20</v>
      </c>
      <c r="D20" s="44" t="s">
        <v>21</v>
      </c>
      <c r="E20" s="118" t="s">
        <v>22</v>
      </c>
      <c r="F20" s="122" t="s">
        <v>23</v>
      </c>
      <c r="G20" s="123"/>
      <c r="H20" s="122" t="s">
        <v>24</v>
      </c>
      <c r="I20" s="126"/>
      <c r="J20" s="126"/>
      <c r="K20" s="123"/>
      <c r="L20" s="45"/>
      <c r="M20" s="118" t="s">
        <v>25</v>
      </c>
      <c r="N20" s="118" t="s">
        <v>26</v>
      </c>
    </row>
    <row r="21" spans="1:14" s="26" customFormat="1" ht="19.5" customHeight="1" thickBot="1">
      <c r="A21" s="119"/>
      <c r="B21" s="119"/>
      <c r="C21" s="119"/>
      <c r="D21" s="118" t="s">
        <v>31</v>
      </c>
      <c r="E21" s="119"/>
      <c r="F21" s="124"/>
      <c r="G21" s="125"/>
      <c r="H21" s="120" t="s">
        <v>27</v>
      </c>
      <c r="I21" s="121"/>
      <c r="J21" s="120" t="s">
        <v>28</v>
      </c>
      <c r="K21" s="121"/>
      <c r="L21" s="46"/>
      <c r="M21" s="119"/>
      <c r="N21" s="119"/>
    </row>
    <row r="22" spans="1:14" s="26" customFormat="1" ht="19.5" customHeight="1">
      <c r="A22" s="119"/>
      <c r="B22" s="119"/>
      <c r="C22" s="119"/>
      <c r="D22" s="119"/>
      <c r="E22" s="119"/>
      <c r="F22" s="68" t="s">
        <v>29</v>
      </c>
      <c r="G22" s="68" t="s">
        <v>30</v>
      </c>
      <c r="H22" s="68" t="s">
        <v>29</v>
      </c>
      <c r="I22" s="68" t="s">
        <v>30</v>
      </c>
      <c r="J22" s="68" t="s">
        <v>29</v>
      </c>
      <c r="K22" s="68" t="s">
        <v>30</v>
      </c>
      <c r="L22" s="46"/>
      <c r="M22" s="119"/>
      <c r="N22" s="119"/>
    </row>
    <row r="23" spans="1:14" ht="12.75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70"/>
      <c r="M23" s="69">
        <v>12</v>
      </c>
      <c r="N23" s="69">
        <v>13</v>
      </c>
    </row>
    <row r="24" spans="1:14" s="7" customFormat="1" ht="17.25" customHeight="1">
      <c r="A24" s="131" t="s">
        <v>264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ht="17.25" customHeight="1">
      <c r="A25" s="133" t="s">
        <v>265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 s="7" customFormat="1" ht="12.75">
      <c r="A26" s="71">
        <v>1</v>
      </c>
      <c r="B26" s="72" t="s">
        <v>266</v>
      </c>
      <c r="C26" s="54" t="s">
        <v>267</v>
      </c>
      <c r="D26" s="73" t="s">
        <v>268</v>
      </c>
      <c r="E26" s="74">
        <v>1.12</v>
      </c>
      <c r="F26" s="56" t="s">
        <v>269</v>
      </c>
      <c r="G26" s="56">
        <v>11.77</v>
      </c>
      <c r="H26" s="75"/>
      <c r="I26" s="75"/>
      <c r="J26" s="56" t="s">
        <v>270</v>
      </c>
      <c r="K26" s="56">
        <v>129.67</v>
      </c>
      <c r="L26" s="76"/>
      <c r="M26" s="75">
        <f aca="true" t="shared" si="0" ref="M26:M36">IF(ISNUMBER(K26/G26),IF(NOT(K26/G26=0),K26/G26," ")," ")</f>
        <v>11.016992353440951</v>
      </c>
      <c r="N26" s="73"/>
    </row>
    <row r="27" spans="1:14" s="7" customFormat="1" ht="12.75">
      <c r="A27" s="71">
        <v>2</v>
      </c>
      <c r="B27" s="72" t="s">
        <v>271</v>
      </c>
      <c r="C27" s="54" t="s">
        <v>272</v>
      </c>
      <c r="D27" s="73" t="s">
        <v>268</v>
      </c>
      <c r="E27" s="74">
        <v>6.59</v>
      </c>
      <c r="F27" s="56" t="s">
        <v>273</v>
      </c>
      <c r="G27" s="56">
        <v>69.85</v>
      </c>
      <c r="H27" s="75"/>
      <c r="I27" s="75"/>
      <c r="J27" s="56" t="s">
        <v>274</v>
      </c>
      <c r="K27" s="56">
        <v>770.04</v>
      </c>
      <c r="L27" s="76"/>
      <c r="M27" s="75">
        <f t="shared" si="0"/>
        <v>11.02419470293486</v>
      </c>
      <c r="N27" s="73"/>
    </row>
    <row r="28" spans="1:14" s="7" customFormat="1" ht="12.75">
      <c r="A28" s="71">
        <v>3</v>
      </c>
      <c r="B28" s="72" t="s">
        <v>275</v>
      </c>
      <c r="C28" s="54" t="s">
        <v>276</v>
      </c>
      <c r="D28" s="73" t="s">
        <v>268</v>
      </c>
      <c r="E28" s="74">
        <v>3.59</v>
      </c>
      <c r="F28" s="56" t="s">
        <v>277</v>
      </c>
      <c r="G28" s="56">
        <v>38.7</v>
      </c>
      <c r="H28" s="75"/>
      <c r="I28" s="75"/>
      <c r="J28" s="56" t="s">
        <v>278</v>
      </c>
      <c r="K28" s="56">
        <v>426.71</v>
      </c>
      <c r="L28" s="76"/>
      <c r="M28" s="75">
        <f t="shared" si="0"/>
        <v>11.02609819121447</v>
      </c>
      <c r="N28" s="73"/>
    </row>
    <row r="29" spans="1:14" s="7" customFormat="1" ht="12.75">
      <c r="A29" s="71">
        <v>4</v>
      </c>
      <c r="B29" s="72" t="s">
        <v>279</v>
      </c>
      <c r="C29" s="54" t="s">
        <v>280</v>
      </c>
      <c r="D29" s="73" t="s">
        <v>268</v>
      </c>
      <c r="E29" s="74">
        <v>8.81</v>
      </c>
      <c r="F29" s="56" t="s">
        <v>281</v>
      </c>
      <c r="G29" s="56">
        <v>98.67</v>
      </c>
      <c r="H29" s="75"/>
      <c r="I29" s="75"/>
      <c r="J29" s="56" t="s">
        <v>282</v>
      </c>
      <c r="K29" s="56">
        <v>1087.33</v>
      </c>
      <c r="L29" s="76"/>
      <c r="M29" s="75">
        <f t="shared" si="0"/>
        <v>11.019864193777236</v>
      </c>
      <c r="N29" s="73"/>
    </row>
    <row r="30" spans="1:14" ht="12.75">
      <c r="A30" s="71">
        <v>5</v>
      </c>
      <c r="B30" s="72" t="s">
        <v>283</v>
      </c>
      <c r="C30" s="54" t="s">
        <v>284</v>
      </c>
      <c r="D30" s="73" t="s">
        <v>268</v>
      </c>
      <c r="E30" s="74">
        <v>43.17</v>
      </c>
      <c r="F30" s="56" t="s">
        <v>285</v>
      </c>
      <c r="G30" s="56">
        <v>495.16</v>
      </c>
      <c r="H30" s="75"/>
      <c r="I30" s="75"/>
      <c r="J30" s="56" t="s">
        <v>286</v>
      </c>
      <c r="K30" s="56">
        <v>5455.4</v>
      </c>
      <c r="L30" s="76"/>
      <c r="M30" s="75">
        <f t="shared" si="0"/>
        <v>11.017448905404313</v>
      </c>
      <c r="N30" s="73"/>
    </row>
    <row r="31" spans="1:14" ht="12.75">
      <c r="A31" s="71">
        <v>6</v>
      </c>
      <c r="B31" s="72" t="s">
        <v>287</v>
      </c>
      <c r="C31" s="54" t="s">
        <v>288</v>
      </c>
      <c r="D31" s="73" t="s">
        <v>268</v>
      </c>
      <c r="E31" s="74">
        <v>0.74</v>
      </c>
      <c r="F31" s="56" t="s">
        <v>289</v>
      </c>
      <c r="G31" s="56">
        <v>8.59</v>
      </c>
      <c r="H31" s="75"/>
      <c r="I31" s="75"/>
      <c r="J31" s="56" t="s">
        <v>290</v>
      </c>
      <c r="K31" s="56">
        <v>94.71</v>
      </c>
      <c r="L31" s="76"/>
      <c r="M31" s="75">
        <f t="shared" si="0"/>
        <v>11.025611175785796</v>
      </c>
      <c r="N31" s="73"/>
    </row>
    <row r="32" spans="1:14" ht="12.75">
      <c r="A32" s="71">
        <v>7</v>
      </c>
      <c r="B32" s="72" t="s">
        <v>291</v>
      </c>
      <c r="C32" s="54" t="s">
        <v>292</v>
      </c>
      <c r="D32" s="73" t="s">
        <v>268</v>
      </c>
      <c r="E32" s="74">
        <v>3.69</v>
      </c>
      <c r="F32" s="56" t="s">
        <v>293</v>
      </c>
      <c r="G32" s="56">
        <v>44.87</v>
      </c>
      <c r="H32" s="75"/>
      <c r="I32" s="75"/>
      <c r="J32" s="56" t="s">
        <v>294</v>
      </c>
      <c r="K32" s="56">
        <v>494.5</v>
      </c>
      <c r="L32" s="76"/>
      <c r="M32" s="75">
        <f t="shared" si="0"/>
        <v>11.020726543347449</v>
      </c>
      <c r="N32" s="73"/>
    </row>
    <row r="33" spans="1:14" ht="12.75">
      <c r="A33" s="71">
        <v>8</v>
      </c>
      <c r="B33" s="72" t="s">
        <v>295</v>
      </c>
      <c r="C33" s="54" t="s">
        <v>296</v>
      </c>
      <c r="D33" s="73" t="s">
        <v>268</v>
      </c>
      <c r="E33" s="74">
        <v>7.54</v>
      </c>
      <c r="F33" s="56" t="s">
        <v>297</v>
      </c>
      <c r="G33" s="56">
        <v>93.04</v>
      </c>
      <c r="H33" s="75"/>
      <c r="I33" s="75"/>
      <c r="J33" s="56" t="s">
        <v>298</v>
      </c>
      <c r="K33" s="56">
        <v>1025.59</v>
      </c>
      <c r="L33" s="76"/>
      <c r="M33" s="75">
        <f t="shared" si="0"/>
        <v>11.023108340498709</v>
      </c>
      <c r="N33" s="73"/>
    </row>
    <row r="34" spans="1:14" ht="12.75">
      <c r="A34" s="71">
        <v>9</v>
      </c>
      <c r="B34" s="72" t="s">
        <v>299</v>
      </c>
      <c r="C34" s="54" t="s">
        <v>300</v>
      </c>
      <c r="D34" s="73" t="s">
        <v>268</v>
      </c>
      <c r="E34" s="74">
        <v>9.12</v>
      </c>
      <c r="F34" s="56" t="s">
        <v>301</v>
      </c>
      <c r="G34" s="56">
        <v>117.74</v>
      </c>
      <c r="H34" s="75"/>
      <c r="I34" s="75"/>
      <c r="J34" s="56" t="s">
        <v>302</v>
      </c>
      <c r="K34" s="56">
        <v>1297.96</v>
      </c>
      <c r="L34" s="76"/>
      <c r="M34" s="75">
        <f t="shared" si="0"/>
        <v>11.023951078647869</v>
      </c>
      <c r="N34" s="73"/>
    </row>
    <row r="35" spans="1:14" ht="12.75">
      <c r="A35" s="71">
        <v>10</v>
      </c>
      <c r="B35" s="72">
        <v>2</v>
      </c>
      <c r="C35" s="54" t="s">
        <v>303</v>
      </c>
      <c r="D35" s="73" t="s">
        <v>268</v>
      </c>
      <c r="E35" s="74">
        <v>4.43</v>
      </c>
      <c r="F35" s="56" t="s">
        <v>304</v>
      </c>
      <c r="G35" s="56"/>
      <c r="H35" s="75"/>
      <c r="I35" s="75"/>
      <c r="J35" s="56" t="s">
        <v>304</v>
      </c>
      <c r="K35" s="56"/>
      <c r="L35" s="76"/>
      <c r="M35" s="75" t="str">
        <f t="shared" si="0"/>
        <v> </v>
      </c>
      <c r="N35" s="73"/>
    </row>
    <row r="36" spans="1:14" ht="12.75">
      <c r="A36" s="77"/>
      <c r="B36" s="78" t="s">
        <v>51</v>
      </c>
      <c r="C36" s="79" t="s">
        <v>305</v>
      </c>
      <c r="D36" s="80" t="s">
        <v>306</v>
      </c>
      <c r="E36" s="81"/>
      <c r="F36" s="82" t="s">
        <v>307</v>
      </c>
      <c r="G36" s="82">
        <v>1126</v>
      </c>
      <c r="H36" s="83"/>
      <c r="I36" s="83"/>
      <c r="J36" s="82" t="s">
        <v>307</v>
      </c>
      <c r="K36" s="82">
        <v>12402</v>
      </c>
      <c r="L36" s="84"/>
      <c r="M36" s="83">
        <f t="shared" si="0"/>
        <v>11.014209591474245</v>
      </c>
      <c r="N36" s="80"/>
    </row>
    <row r="37" spans="1:14" ht="17.25" customHeight="1">
      <c r="A37" s="133" t="s">
        <v>308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24">
      <c r="A38" s="71">
        <v>12</v>
      </c>
      <c r="B38" s="72">
        <v>21141</v>
      </c>
      <c r="C38" s="54" t="s">
        <v>309</v>
      </c>
      <c r="D38" s="73" t="s">
        <v>310</v>
      </c>
      <c r="E38" s="74">
        <v>0.07</v>
      </c>
      <c r="F38" s="56" t="s">
        <v>311</v>
      </c>
      <c r="G38" s="56">
        <v>9.38</v>
      </c>
      <c r="H38" s="75"/>
      <c r="I38" s="75"/>
      <c r="J38" s="56" t="s">
        <v>312</v>
      </c>
      <c r="K38" s="56">
        <v>46.41</v>
      </c>
      <c r="L38" s="76"/>
      <c r="M38" s="75">
        <f aca="true" t="shared" si="1" ref="M38:M56">IF(ISNUMBER(K38/G38),IF(NOT(K38/G38=0),K38/G38," ")," ")</f>
        <v>4.94776119402985</v>
      </c>
      <c r="N38" s="73" t="s">
        <v>313</v>
      </c>
    </row>
    <row r="39" spans="1:14" ht="24">
      <c r="A39" s="71">
        <v>13</v>
      </c>
      <c r="B39" s="72">
        <v>21243</v>
      </c>
      <c r="C39" s="54" t="s">
        <v>314</v>
      </c>
      <c r="D39" s="73" t="s">
        <v>310</v>
      </c>
      <c r="E39" s="74">
        <v>0.06</v>
      </c>
      <c r="F39" s="56" t="s">
        <v>315</v>
      </c>
      <c r="G39" s="56">
        <v>6.44</v>
      </c>
      <c r="H39" s="75"/>
      <c r="I39" s="75"/>
      <c r="J39" s="56" t="s">
        <v>316</v>
      </c>
      <c r="K39" s="56">
        <v>29.76</v>
      </c>
      <c r="L39" s="76"/>
      <c r="M39" s="75">
        <f t="shared" si="1"/>
        <v>4.62111801242236</v>
      </c>
      <c r="N39" s="73" t="s">
        <v>313</v>
      </c>
    </row>
    <row r="40" spans="1:14" ht="24">
      <c r="A40" s="71">
        <v>14</v>
      </c>
      <c r="B40" s="72">
        <v>30101</v>
      </c>
      <c r="C40" s="54" t="s">
        <v>317</v>
      </c>
      <c r="D40" s="73" t="s">
        <v>310</v>
      </c>
      <c r="E40" s="74">
        <v>0.13</v>
      </c>
      <c r="F40" s="56" t="s">
        <v>318</v>
      </c>
      <c r="G40" s="56">
        <v>14.5</v>
      </c>
      <c r="H40" s="75"/>
      <c r="I40" s="75"/>
      <c r="J40" s="56" t="s">
        <v>319</v>
      </c>
      <c r="K40" s="56">
        <v>58.37</v>
      </c>
      <c r="L40" s="76"/>
      <c r="M40" s="75">
        <f t="shared" si="1"/>
        <v>4.02551724137931</v>
      </c>
      <c r="N40" s="73" t="s">
        <v>313</v>
      </c>
    </row>
    <row r="41" spans="1:14" ht="24">
      <c r="A41" s="71">
        <v>15</v>
      </c>
      <c r="B41" s="72">
        <v>30305</v>
      </c>
      <c r="C41" s="54" t="s">
        <v>320</v>
      </c>
      <c r="D41" s="73" t="s">
        <v>310</v>
      </c>
      <c r="E41" s="74">
        <v>0.6</v>
      </c>
      <c r="F41" s="56" t="s">
        <v>321</v>
      </c>
      <c r="G41" s="56">
        <v>1.85</v>
      </c>
      <c r="H41" s="75"/>
      <c r="I41" s="75"/>
      <c r="J41" s="56" t="s">
        <v>322</v>
      </c>
      <c r="K41" s="56">
        <v>6.6</v>
      </c>
      <c r="L41" s="76"/>
      <c r="M41" s="75">
        <f t="shared" si="1"/>
        <v>3.567567567567567</v>
      </c>
      <c r="N41" s="73" t="s">
        <v>313</v>
      </c>
    </row>
    <row r="42" spans="1:14" ht="24">
      <c r="A42" s="71">
        <v>16</v>
      </c>
      <c r="B42" s="72">
        <v>30401</v>
      </c>
      <c r="C42" s="54" t="s">
        <v>323</v>
      </c>
      <c r="D42" s="73" t="s">
        <v>310</v>
      </c>
      <c r="E42" s="74"/>
      <c r="F42" s="56" t="s">
        <v>324</v>
      </c>
      <c r="G42" s="56"/>
      <c r="H42" s="75"/>
      <c r="I42" s="75"/>
      <c r="J42" s="56" t="s">
        <v>325</v>
      </c>
      <c r="K42" s="56"/>
      <c r="L42" s="76"/>
      <c r="M42" s="75" t="str">
        <f t="shared" si="1"/>
        <v> </v>
      </c>
      <c r="N42" s="73" t="s">
        <v>313</v>
      </c>
    </row>
    <row r="43" spans="1:14" ht="24">
      <c r="A43" s="71">
        <v>17</v>
      </c>
      <c r="B43" s="72">
        <v>30404</v>
      </c>
      <c r="C43" s="54" t="s">
        <v>326</v>
      </c>
      <c r="D43" s="73" t="s">
        <v>310</v>
      </c>
      <c r="E43" s="74">
        <v>1.91</v>
      </c>
      <c r="F43" s="56" t="s">
        <v>327</v>
      </c>
      <c r="G43" s="56">
        <v>15.24</v>
      </c>
      <c r="H43" s="75"/>
      <c r="I43" s="75"/>
      <c r="J43" s="56" t="s">
        <v>328</v>
      </c>
      <c r="K43" s="56">
        <v>51.57</v>
      </c>
      <c r="L43" s="76"/>
      <c r="M43" s="75">
        <f t="shared" si="1"/>
        <v>3.383858267716535</v>
      </c>
      <c r="N43" s="73" t="s">
        <v>313</v>
      </c>
    </row>
    <row r="44" spans="1:14" ht="24">
      <c r="A44" s="71">
        <v>18</v>
      </c>
      <c r="B44" s="72">
        <v>40502</v>
      </c>
      <c r="C44" s="54" t="s">
        <v>329</v>
      </c>
      <c r="D44" s="73" t="s">
        <v>310</v>
      </c>
      <c r="E44" s="74">
        <v>6.21</v>
      </c>
      <c r="F44" s="56" t="s">
        <v>330</v>
      </c>
      <c r="G44" s="56">
        <v>48.69</v>
      </c>
      <c r="H44" s="75"/>
      <c r="I44" s="75"/>
      <c r="J44" s="56" t="s">
        <v>331</v>
      </c>
      <c r="K44" s="56">
        <v>279.45</v>
      </c>
      <c r="L44" s="76"/>
      <c r="M44" s="75">
        <f t="shared" si="1"/>
        <v>5.739371534195934</v>
      </c>
      <c r="N44" s="73" t="s">
        <v>313</v>
      </c>
    </row>
    <row r="45" spans="1:14" ht="24">
      <c r="A45" s="71">
        <v>19</v>
      </c>
      <c r="B45" s="72">
        <v>40504</v>
      </c>
      <c r="C45" s="54" t="s">
        <v>332</v>
      </c>
      <c r="D45" s="73" t="s">
        <v>310</v>
      </c>
      <c r="E45" s="74">
        <v>1.4</v>
      </c>
      <c r="F45" s="56" t="s">
        <v>333</v>
      </c>
      <c r="G45" s="56">
        <v>1.81</v>
      </c>
      <c r="H45" s="75"/>
      <c r="I45" s="75"/>
      <c r="J45" s="56" t="s">
        <v>334</v>
      </c>
      <c r="K45" s="56">
        <v>4.2</v>
      </c>
      <c r="L45" s="76"/>
      <c r="M45" s="75">
        <f t="shared" si="1"/>
        <v>2.320441988950276</v>
      </c>
      <c r="N45" s="73" t="s">
        <v>313</v>
      </c>
    </row>
    <row r="46" spans="1:14" ht="24">
      <c r="A46" s="71">
        <v>20</v>
      </c>
      <c r="B46" s="72">
        <v>41000</v>
      </c>
      <c r="C46" s="54" t="s">
        <v>335</v>
      </c>
      <c r="D46" s="73" t="s">
        <v>310</v>
      </c>
      <c r="E46" s="74">
        <v>8.43</v>
      </c>
      <c r="F46" s="56" t="s">
        <v>336</v>
      </c>
      <c r="G46" s="56">
        <v>92.48</v>
      </c>
      <c r="H46" s="75"/>
      <c r="I46" s="75"/>
      <c r="J46" s="56" t="s">
        <v>337</v>
      </c>
      <c r="K46" s="56">
        <v>741.84</v>
      </c>
      <c r="L46" s="76"/>
      <c r="M46" s="75">
        <f t="shared" si="1"/>
        <v>8.021626297577855</v>
      </c>
      <c r="N46" s="73" t="s">
        <v>313</v>
      </c>
    </row>
    <row r="47" spans="1:14" ht="36">
      <c r="A47" s="71">
        <v>21</v>
      </c>
      <c r="B47" s="72">
        <v>41400</v>
      </c>
      <c r="C47" s="54" t="s">
        <v>338</v>
      </c>
      <c r="D47" s="73" t="s">
        <v>310</v>
      </c>
      <c r="E47" s="74">
        <v>0.53</v>
      </c>
      <c r="F47" s="56" t="s">
        <v>339</v>
      </c>
      <c r="G47" s="56">
        <v>3.72</v>
      </c>
      <c r="H47" s="75"/>
      <c r="I47" s="75"/>
      <c r="J47" s="56" t="s">
        <v>340</v>
      </c>
      <c r="K47" s="56">
        <v>24.91</v>
      </c>
      <c r="L47" s="76"/>
      <c r="M47" s="75">
        <f t="shared" si="1"/>
        <v>6.696236559139785</v>
      </c>
      <c r="N47" s="73" t="s">
        <v>313</v>
      </c>
    </row>
    <row r="48" spans="1:14" ht="48">
      <c r="A48" s="71">
        <v>22</v>
      </c>
      <c r="B48" s="72">
        <v>50102</v>
      </c>
      <c r="C48" s="54" t="s">
        <v>341</v>
      </c>
      <c r="D48" s="73" t="s">
        <v>310</v>
      </c>
      <c r="E48" s="74">
        <v>2.2</v>
      </c>
      <c r="F48" s="56" t="s">
        <v>342</v>
      </c>
      <c r="G48" s="56">
        <v>139.42</v>
      </c>
      <c r="H48" s="75"/>
      <c r="I48" s="75"/>
      <c r="J48" s="56" t="s">
        <v>343</v>
      </c>
      <c r="K48" s="56">
        <v>820.6</v>
      </c>
      <c r="L48" s="76"/>
      <c r="M48" s="75">
        <f t="shared" si="1"/>
        <v>5.885812652417157</v>
      </c>
      <c r="N48" s="73" t="s">
        <v>313</v>
      </c>
    </row>
    <row r="49" spans="1:14" ht="24">
      <c r="A49" s="71">
        <v>23</v>
      </c>
      <c r="B49" s="72">
        <v>111301</v>
      </c>
      <c r="C49" s="54" t="s">
        <v>344</v>
      </c>
      <c r="D49" s="73" t="s">
        <v>310</v>
      </c>
      <c r="E49" s="74">
        <v>0.92</v>
      </c>
      <c r="F49" s="56" t="s">
        <v>345</v>
      </c>
      <c r="G49" s="56">
        <v>0.49</v>
      </c>
      <c r="H49" s="75"/>
      <c r="I49" s="75"/>
      <c r="J49" s="56" t="s">
        <v>334</v>
      </c>
      <c r="K49" s="56">
        <v>2.76</v>
      </c>
      <c r="L49" s="76"/>
      <c r="M49" s="75">
        <f t="shared" si="1"/>
        <v>5.63265306122449</v>
      </c>
      <c r="N49" s="73" t="s">
        <v>313</v>
      </c>
    </row>
    <row r="50" spans="1:14" ht="24">
      <c r="A50" s="71">
        <v>24</v>
      </c>
      <c r="B50" s="72">
        <v>330210</v>
      </c>
      <c r="C50" s="54" t="s">
        <v>346</v>
      </c>
      <c r="D50" s="73" t="s">
        <v>310</v>
      </c>
      <c r="E50" s="74">
        <v>1.97</v>
      </c>
      <c r="F50" s="56" t="s">
        <v>347</v>
      </c>
      <c r="G50" s="56">
        <v>42.23</v>
      </c>
      <c r="H50" s="75"/>
      <c r="I50" s="75"/>
      <c r="J50" s="56" t="s">
        <v>348</v>
      </c>
      <c r="K50" s="56">
        <v>340.81</v>
      </c>
      <c r="L50" s="76"/>
      <c r="M50" s="75">
        <f t="shared" si="1"/>
        <v>8.07032914989344</v>
      </c>
      <c r="N50" s="73" t="s">
        <v>313</v>
      </c>
    </row>
    <row r="51" spans="1:14" ht="36">
      <c r="A51" s="71">
        <v>25</v>
      </c>
      <c r="B51" s="72">
        <v>330804</v>
      </c>
      <c r="C51" s="54" t="s">
        <v>349</v>
      </c>
      <c r="D51" s="73" t="s">
        <v>310</v>
      </c>
      <c r="E51" s="74">
        <v>3.11</v>
      </c>
      <c r="F51" s="56" t="s">
        <v>350</v>
      </c>
      <c r="G51" s="56">
        <v>4.48</v>
      </c>
      <c r="H51" s="75"/>
      <c r="I51" s="75"/>
      <c r="J51" s="56" t="s">
        <v>351</v>
      </c>
      <c r="K51" s="56">
        <v>12.44</v>
      </c>
      <c r="L51" s="76"/>
      <c r="M51" s="75">
        <f t="shared" si="1"/>
        <v>2.776785714285714</v>
      </c>
      <c r="N51" s="73" t="s">
        <v>352</v>
      </c>
    </row>
    <row r="52" spans="1:14" ht="24">
      <c r="A52" s="71">
        <v>26</v>
      </c>
      <c r="B52" s="72">
        <v>331100</v>
      </c>
      <c r="C52" s="54" t="s">
        <v>353</v>
      </c>
      <c r="D52" s="73" t="s">
        <v>310</v>
      </c>
      <c r="E52" s="74">
        <v>1.3</v>
      </c>
      <c r="F52" s="56" t="s">
        <v>354</v>
      </c>
      <c r="G52" s="56">
        <v>0.98</v>
      </c>
      <c r="H52" s="75"/>
      <c r="I52" s="75"/>
      <c r="J52" s="56" t="s">
        <v>334</v>
      </c>
      <c r="K52" s="56">
        <v>3.9</v>
      </c>
      <c r="L52" s="76"/>
      <c r="M52" s="75">
        <f t="shared" si="1"/>
        <v>3.979591836734694</v>
      </c>
      <c r="N52" s="73" t="s">
        <v>355</v>
      </c>
    </row>
    <row r="53" spans="1:14" ht="24">
      <c r="A53" s="71">
        <v>27</v>
      </c>
      <c r="B53" s="72">
        <v>332101</v>
      </c>
      <c r="C53" s="54" t="s">
        <v>356</v>
      </c>
      <c r="D53" s="73" t="s">
        <v>310</v>
      </c>
      <c r="E53" s="74">
        <v>0.26</v>
      </c>
      <c r="F53" s="56" t="s">
        <v>357</v>
      </c>
      <c r="G53" s="56">
        <v>0.52</v>
      </c>
      <c r="H53" s="75"/>
      <c r="I53" s="75"/>
      <c r="J53" s="56" t="s">
        <v>358</v>
      </c>
      <c r="K53" s="56">
        <v>3.12</v>
      </c>
      <c r="L53" s="76"/>
      <c r="M53" s="75">
        <f t="shared" si="1"/>
        <v>6</v>
      </c>
      <c r="N53" s="73" t="s">
        <v>313</v>
      </c>
    </row>
    <row r="54" spans="1:14" ht="36">
      <c r="A54" s="71">
        <v>28</v>
      </c>
      <c r="B54" s="72">
        <v>340101</v>
      </c>
      <c r="C54" s="54" t="s">
        <v>359</v>
      </c>
      <c r="D54" s="73" t="s">
        <v>310</v>
      </c>
      <c r="E54" s="74">
        <v>0.26</v>
      </c>
      <c r="F54" s="56" t="s">
        <v>360</v>
      </c>
      <c r="G54" s="56">
        <v>1.85</v>
      </c>
      <c r="H54" s="75"/>
      <c r="I54" s="75"/>
      <c r="J54" s="56" t="s">
        <v>358</v>
      </c>
      <c r="K54" s="56">
        <v>3.12</v>
      </c>
      <c r="L54" s="76"/>
      <c r="M54" s="75">
        <f t="shared" si="1"/>
        <v>1.6864864864864864</v>
      </c>
      <c r="N54" s="73" t="s">
        <v>313</v>
      </c>
    </row>
    <row r="55" spans="1:14" ht="24">
      <c r="A55" s="71">
        <v>29</v>
      </c>
      <c r="B55" s="72">
        <v>400001</v>
      </c>
      <c r="C55" s="54" t="s">
        <v>361</v>
      </c>
      <c r="D55" s="73" t="s">
        <v>310</v>
      </c>
      <c r="E55" s="74">
        <v>1.08</v>
      </c>
      <c r="F55" s="56" t="s">
        <v>362</v>
      </c>
      <c r="G55" s="56">
        <v>111.44</v>
      </c>
      <c r="H55" s="75"/>
      <c r="I55" s="75"/>
      <c r="J55" s="56" t="s">
        <v>363</v>
      </c>
      <c r="K55" s="56">
        <v>615.6</v>
      </c>
      <c r="L55" s="76"/>
      <c r="M55" s="75">
        <f t="shared" si="1"/>
        <v>5.524048815506102</v>
      </c>
      <c r="N55" s="73" t="s">
        <v>313</v>
      </c>
    </row>
    <row r="56" spans="1:14" ht="12.75">
      <c r="A56" s="77"/>
      <c r="B56" s="78" t="s">
        <v>51</v>
      </c>
      <c r="C56" s="79" t="s">
        <v>364</v>
      </c>
      <c r="D56" s="80" t="s">
        <v>306</v>
      </c>
      <c r="E56" s="81"/>
      <c r="F56" s="82" t="s">
        <v>307</v>
      </c>
      <c r="G56" s="82">
        <v>570</v>
      </c>
      <c r="H56" s="83"/>
      <c r="I56" s="83"/>
      <c r="J56" s="82" t="s">
        <v>307</v>
      </c>
      <c r="K56" s="82">
        <v>3507</v>
      </c>
      <c r="L56" s="84"/>
      <c r="M56" s="83">
        <f t="shared" si="1"/>
        <v>6.152631578947369</v>
      </c>
      <c r="N56" s="80"/>
    </row>
    <row r="57" spans="1:14" ht="17.25" customHeight="1">
      <c r="A57" s="133" t="s">
        <v>365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</row>
    <row r="58" spans="1:14" ht="48">
      <c r="A58" s="71">
        <v>31</v>
      </c>
      <c r="B58" s="72" t="s">
        <v>366</v>
      </c>
      <c r="C58" s="54" t="s">
        <v>367</v>
      </c>
      <c r="D58" s="73" t="s">
        <v>368</v>
      </c>
      <c r="E58" s="74"/>
      <c r="F58" s="56" t="s">
        <v>369</v>
      </c>
      <c r="G58" s="56"/>
      <c r="H58" s="75">
        <v>110609.9</v>
      </c>
      <c r="I58" s="75"/>
      <c r="J58" s="56" t="s">
        <v>370</v>
      </c>
      <c r="K58" s="56"/>
      <c r="L58" s="76"/>
      <c r="M58" s="75" t="str">
        <f aca="true" t="shared" si="2" ref="M58:M89">IF(ISNUMBER(K58/G58),IF(NOT(K58/G58=0),K58/G58," ")," ")</f>
        <v> </v>
      </c>
      <c r="N58" s="73" t="s">
        <v>371</v>
      </c>
    </row>
    <row r="59" spans="1:14" ht="12.75">
      <c r="A59" s="71">
        <v>32</v>
      </c>
      <c r="B59" s="72" t="s">
        <v>372</v>
      </c>
      <c r="C59" s="54" t="s">
        <v>373</v>
      </c>
      <c r="D59" s="73" t="s">
        <v>374</v>
      </c>
      <c r="E59" s="74">
        <v>1.1693</v>
      </c>
      <c r="F59" s="56" t="s">
        <v>375</v>
      </c>
      <c r="G59" s="56">
        <v>7.25</v>
      </c>
      <c r="H59" s="75">
        <v>41.25</v>
      </c>
      <c r="I59" s="75">
        <v>48.24</v>
      </c>
      <c r="J59" s="56" t="s">
        <v>376</v>
      </c>
      <c r="K59" s="56">
        <v>51.46</v>
      </c>
      <c r="L59" s="76"/>
      <c r="M59" s="75">
        <f t="shared" si="2"/>
        <v>7.097931034482759</v>
      </c>
      <c r="N59" s="73" t="s">
        <v>377</v>
      </c>
    </row>
    <row r="60" spans="1:14" ht="36">
      <c r="A60" s="71">
        <v>33</v>
      </c>
      <c r="B60" s="72" t="s">
        <v>378</v>
      </c>
      <c r="C60" s="54" t="s">
        <v>379</v>
      </c>
      <c r="D60" s="73" t="s">
        <v>368</v>
      </c>
      <c r="E60" s="74">
        <v>0.0042</v>
      </c>
      <c r="F60" s="56" t="s">
        <v>380</v>
      </c>
      <c r="G60" s="56">
        <v>27.89</v>
      </c>
      <c r="H60" s="75">
        <v>39065</v>
      </c>
      <c r="I60" s="75">
        <v>164.07</v>
      </c>
      <c r="J60" s="56" t="s">
        <v>381</v>
      </c>
      <c r="K60" s="56">
        <v>167.75</v>
      </c>
      <c r="L60" s="76"/>
      <c r="M60" s="75">
        <f t="shared" si="2"/>
        <v>6.014700609537469</v>
      </c>
      <c r="N60" s="73" t="s">
        <v>382</v>
      </c>
    </row>
    <row r="61" spans="1:14" ht="36">
      <c r="A61" s="71">
        <v>34</v>
      </c>
      <c r="B61" s="72" t="s">
        <v>383</v>
      </c>
      <c r="C61" s="54" t="s">
        <v>384</v>
      </c>
      <c r="D61" s="73" t="s">
        <v>368</v>
      </c>
      <c r="E61" s="74">
        <v>0.0036</v>
      </c>
      <c r="F61" s="56" t="s">
        <v>385</v>
      </c>
      <c r="G61" s="56">
        <v>13.72</v>
      </c>
      <c r="H61" s="75">
        <v>13852</v>
      </c>
      <c r="I61" s="75">
        <v>49.87</v>
      </c>
      <c r="J61" s="56" t="s">
        <v>386</v>
      </c>
      <c r="K61" s="56">
        <v>51.31</v>
      </c>
      <c r="L61" s="76"/>
      <c r="M61" s="75">
        <f t="shared" si="2"/>
        <v>3.739795918367347</v>
      </c>
      <c r="N61" s="73" t="s">
        <v>387</v>
      </c>
    </row>
    <row r="62" spans="1:14" ht="36">
      <c r="A62" s="71">
        <v>35</v>
      </c>
      <c r="B62" s="72" t="s">
        <v>388</v>
      </c>
      <c r="C62" s="54" t="s">
        <v>389</v>
      </c>
      <c r="D62" s="73" t="s">
        <v>368</v>
      </c>
      <c r="E62" s="74"/>
      <c r="F62" s="56" t="s">
        <v>390</v>
      </c>
      <c r="G62" s="56"/>
      <c r="H62" s="75">
        <v>22839</v>
      </c>
      <c r="I62" s="75"/>
      <c r="J62" s="56" t="s">
        <v>391</v>
      </c>
      <c r="K62" s="56"/>
      <c r="L62" s="76"/>
      <c r="M62" s="75" t="str">
        <f t="shared" si="2"/>
        <v> </v>
      </c>
      <c r="N62" s="73" t="s">
        <v>392</v>
      </c>
    </row>
    <row r="63" spans="1:14" ht="48">
      <c r="A63" s="71">
        <v>36</v>
      </c>
      <c r="B63" s="72" t="s">
        <v>393</v>
      </c>
      <c r="C63" s="54" t="s">
        <v>394</v>
      </c>
      <c r="D63" s="73" t="s">
        <v>368</v>
      </c>
      <c r="E63" s="74">
        <v>0.0004</v>
      </c>
      <c r="F63" s="56" t="s">
        <v>395</v>
      </c>
      <c r="G63" s="56">
        <v>6.96</v>
      </c>
      <c r="H63" s="75">
        <v>35781.36</v>
      </c>
      <c r="I63" s="75">
        <v>14.31</v>
      </c>
      <c r="J63" s="56" t="s">
        <v>396</v>
      </c>
      <c r="K63" s="56">
        <v>14.64</v>
      </c>
      <c r="L63" s="76"/>
      <c r="M63" s="75">
        <f t="shared" si="2"/>
        <v>2.103448275862069</v>
      </c>
      <c r="N63" s="73" t="s">
        <v>397</v>
      </c>
    </row>
    <row r="64" spans="1:14" ht="36">
      <c r="A64" s="71">
        <v>37</v>
      </c>
      <c r="B64" s="72" t="s">
        <v>398</v>
      </c>
      <c r="C64" s="54" t="s">
        <v>399</v>
      </c>
      <c r="D64" s="73" t="s">
        <v>368</v>
      </c>
      <c r="E64" s="74">
        <v>0.0005</v>
      </c>
      <c r="F64" s="56" t="s">
        <v>400</v>
      </c>
      <c r="G64" s="56">
        <v>8.12</v>
      </c>
      <c r="H64" s="75">
        <v>33048.5</v>
      </c>
      <c r="I64" s="75">
        <v>16.52</v>
      </c>
      <c r="J64" s="56" t="s">
        <v>401</v>
      </c>
      <c r="K64" s="56">
        <v>16.9</v>
      </c>
      <c r="L64" s="76"/>
      <c r="M64" s="75">
        <f t="shared" si="2"/>
        <v>2.08128078817734</v>
      </c>
      <c r="N64" s="73" t="s">
        <v>402</v>
      </c>
    </row>
    <row r="65" spans="1:14" ht="12.75">
      <c r="A65" s="71">
        <v>38</v>
      </c>
      <c r="B65" s="72" t="s">
        <v>403</v>
      </c>
      <c r="C65" s="54" t="s">
        <v>404</v>
      </c>
      <c r="D65" s="73" t="s">
        <v>368</v>
      </c>
      <c r="E65" s="74">
        <v>0.0027</v>
      </c>
      <c r="F65" s="56" t="s">
        <v>405</v>
      </c>
      <c r="G65" s="56">
        <v>23.47</v>
      </c>
      <c r="H65" s="75">
        <v>28356</v>
      </c>
      <c r="I65" s="75">
        <v>76.56</v>
      </c>
      <c r="J65" s="56" t="s">
        <v>406</v>
      </c>
      <c r="K65" s="56">
        <v>78.35</v>
      </c>
      <c r="L65" s="76"/>
      <c r="M65" s="75">
        <f t="shared" si="2"/>
        <v>3.3383042181508307</v>
      </c>
      <c r="N65" s="73" t="s">
        <v>407</v>
      </c>
    </row>
    <row r="66" spans="1:14" ht="24">
      <c r="A66" s="71">
        <v>39</v>
      </c>
      <c r="B66" s="72" t="s">
        <v>408</v>
      </c>
      <c r="C66" s="54" t="s">
        <v>409</v>
      </c>
      <c r="D66" s="73" t="s">
        <v>368</v>
      </c>
      <c r="E66" s="74">
        <v>0.0009</v>
      </c>
      <c r="F66" s="56" t="s">
        <v>410</v>
      </c>
      <c r="G66" s="56">
        <v>4.48</v>
      </c>
      <c r="H66" s="75">
        <v>28880.63</v>
      </c>
      <c r="I66" s="75">
        <v>25.99</v>
      </c>
      <c r="J66" s="56" t="s">
        <v>411</v>
      </c>
      <c r="K66" s="56">
        <v>26.6</v>
      </c>
      <c r="L66" s="76"/>
      <c r="M66" s="75">
        <f t="shared" si="2"/>
        <v>5.9375</v>
      </c>
      <c r="N66" s="73" t="s">
        <v>412</v>
      </c>
    </row>
    <row r="67" spans="1:14" ht="36">
      <c r="A67" s="71">
        <v>40</v>
      </c>
      <c r="B67" s="72" t="s">
        <v>413</v>
      </c>
      <c r="C67" s="54" t="s">
        <v>414</v>
      </c>
      <c r="D67" s="73" t="s">
        <v>368</v>
      </c>
      <c r="E67" s="74">
        <v>0.0005</v>
      </c>
      <c r="F67" s="56" t="s">
        <v>415</v>
      </c>
      <c r="G67" s="56">
        <v>5.29</v>
      </c>
      <c r="H67" s="75">
        <v>35699</v>
      </c>
      <c r="I67" s="75">
        <v>17.85</v>
      </c>
      <c r="J67" s="56" t="s">
        <v>416</v>
      </c>
      <c r="K67" s="56">
        <v>18.27</v>
      </c>
      <c r="L67" s="76"/>
      <c r="M67" s="75">
        <f t="shared" si="2"/>
        <v>3.4536862003780717</v>
      </c>
      <c r="N67" s="73" t="s">
        <v>417</v>
      </c>
    </row>
    <row r="68" spans="1:14" ht="48">
      <c r="A68" s="71">
        <v>41</v>
      </c>
      <c r="B68" s="72" t="s">
        <v>418</v>
      </c>
      <c r="C68" s="54" t="s">
        <v>419</v>
      </c>
      <c r="D68" s="73" t="s">
        <v>368</v>
      </c>
      <c r="E68" s="74">
        <v>0.0062</v>
      </c>
      <c r="F68" s="56" t="s">
        <v>420</v>
      </c>
      <c r="G68" s="56">
        <v>71.42</v>
      </c>
      <c r="H68" s="75">
        <v>57462.43</v>
      </c>
      <c r="I68" s="75">
        <v>356.27</v>
      </c>
      <c r="J68" s="56" t="s">
        <v>421</v>
      </c>
      <c r="K68" s="56">
        <v>364.08</v>
      </c>
      <c r="L68" s="76"/>
      <c r="M68" s="75">
        <f t="shared" si="2"/>
        <v>5.097731727807337</v>
      </c>
      <c r="N68" s="73" t="s">
        <v>422</v>
      </c>
    </row>
    <row r="69" spans="1:14" ht="12.75">
      <c r="A69" s="71">
        <v>42</v>
      </c>
      <c r="B69" s="72" t="s">
        <v>423</v>
      </c>
      <c r="C69" s="54" t="s">
        <v>424</v>
      </c>
      <c r="D69" s="73" t="s">
        <v>368</v>
      </c>
      <c r="E69" s="74">
        <v>0.0003</v>
      </c>
      <c r="F69" s="56" t="s">
        <v>425</v>
      </c>
      <c r="G69" s="56">
        <v>3.2</v>
      </c>
      <c r="H69" s="75">
        <v>53556.78</v>
      </c>
      <c r="I69" s="75">
        <v>16.07</v>
      </c>
      <c r="J69" s="56" t="s">
        <v>426</v>
      </c>
      <c r="K69" s="56">
        <v>16.42</v>
      </c>
      <c r="L69" s="76"/>
      <c r="M69" s="75">
        <f t="shared" si="2"/>
        <v>5.1312500000000005</v>
      </c>
      <c r="N69" s="73" t="s">
        <v>427</v>
      </c>
    </row>
    <row r="70" spans="1:14" ht="12.75">
      <c r="A70" s="71">
        <v>43</v>
      </c>
      <c r="B70" s="72" t="s">
        <v>428</v>
      </c>
      <c r="C70" s="54" t="s">
        <v>429</v>
      </c>
      <c r="D70" s="73" t="s">
        <v>368</v>
      </c>
      <c r="E70" s="74">
        <v>0.0087</v>
      </c>
      <c r="F70" s="56" t="s">
        <v>425</v>
      </c>
      <c r="G70" s="56">
        <v>92.74</v>
      </c>
      <c r="H70" s="75">
        <v>32592</v>
      </c>
      <c r="I70" s="75">
        <v>283.55</v>
      </c>
      <c r="J70" s="56" t="s">
        <v>430</v>
      </c>
      <c r="K70" s="56">
        <v>290.19</v>
      </c>
      <c r="L70" s="76"/>
      <c r="M70" s="75">
        <f t="shared" si="2"/>
        <v>3.129070519732586</v>
      </c>
      <c r="N70" s="73" t="s">
        <v>431</v>
      </c>
    </row>
    <row r="71" spans="1:14" ht="36">
      <c r="A71" s="71">
        <v>44</v>
      </c>
      <c r="B71" s="72" t="s">
        <v>432</v>
      </c>
      <c r="C71" s="54" t="s">
        <v>433</v>
      </c>
      <c r="D71" s="73" t="s">
        <v>374</v>
      </c>
      <c r="E71" s="74">
        <v>0.039</v>
      </c>
      <c r="F71" s="56" t="s">
        <v>434</v>
      </c>
      <c r="G71" s="56">
        <v>3.94</v>
      </c>
      <c r="H71" s="75">
        <v>328</v>
      </c>
      <c r="I71" s="75">
        <v>12.79</v>
      </c>
      <c r="J71" s="56" t="s">
        <v>435</v>
      </c>
      <c r="K71" s="56">
        <v>13.19</v>
      </c>
      <c r="L71" s="76"/>
      <c r="M71" s="75">
        <f t="shared" si="2"/>
        <v>3.347715736040609</v>
      </c>
      <c r="N71" s="73" t="s">
        <v>436</v>
      </c>
    </row>
    <row r="72" spans="1:14" ht="36">
      <c r="A72" s="71">
        <v>45</v>
      </c>
      <c r="B72" s="72" t="s">
        <v>437</v>
      </c>
      <c r="C72" s="54" t="s">
        <v>438</v>
      </c>
      <c r="D72" s="73" t="s">
        <v>368</v>
      </c>
      <c r="E72" s="74">
        <v>0.0036</v>
      </c>
      <c r="F72" s="56" t="s">
        <v>439</v>
      </c>
      <c r="G72" s="56">
        <v>62.25</v>
      </c>
      <c r="H72" s="75">
        <v>44098</v>
      </c>
      <c r="I72" s="75">
        <v>158.76</v>
      </c>
      <c r="J72" s="56" t="s">
        <v>440</v>
      </c>
      <c r="K72" s="56">
        <v>162.32</v>
      </c>
      <c r="L72" s="76"/>
      <c r="M72" s="75">
        <f t="shared" si="2"/>
        <v>2.6075502008032125</v>
      </c>
      <c r="N72" s="73" t="s">
        <v>441</v>
      </c>
    </row>
    <row r="73" spans="1:14" ht="36">
      <c r="A73" s="71">
        <v>46</v>
      </c>
      <c r="B73" s="72" t="s">
        <v>442</v>
      </c>
      <c r="C73" s="54" t="s">
        <v>443</v>
      </c>
      <c r="D73" s="73" t="s">
        <v>368</v>
      </c>
      <c r="E73" s="74">
        <v>0.0001</v>
      </c>
      <c r="F73" s="56" t="s">
        <v>444</v>
      </c>
      <c r="G73" s="56">
        <v>0.92</v>
      </c>
      <c r="H73" s="75">
        <v>32928</v>
      </c>
      <c r="I73" s="75">
        <v>3.29</v>
      </c>
      <c r="J73" s="56" t="s">
        <v>445</v>
      </c>
      <c r="K73" s="56">
        <v>3.37</v>
      </c>
      <c r="L73" s="76"/>
      <c r="M73" s="75">
        <f t="shared" si="2"/>
        <v>3.6630434782608696</v>
      </c>
      <c r="N73" s="73" t="s">
        <v>446</v>
      </c>
    </row>
    <row r="74" spans="1:14" ht="24">
      <c r="A74" s="71">
        <v>47</v>
      </c>
      <c r="B74" s="72" t="s">
        <v>447</v>
      </c>
      <c r="C74" s="54" t="s">
        <v>448</v>
      </c>
      <c r="D74" s="73" t="s">
        <v>368</v>
      </c>
      <c r="E74" s="74"/>
      <c r="F74" s="56" t="s">
        <v>449</v>
      </c>
      <c r="G74" s="56"/>
      <c r="H74" s="75">
        <v>74832</v>
      </c>
      <c r="I74" s="75"/>
      <c r="J74" s="56" t="s">
        <v>450</v>
      </c>
      <c r="K74" s="56"/>
      <c r="L74" s="76"/>
      <c r="M74" s="75" t="str">
        <f t="shared" si="2"/>
        <v> </v>
      </c>
      <c r="N74" s="73" t="s">
        <v>451</v>
      </c>
    </row>
    <row r="75" spans="1:14" ht="36">
      <c r="A75" s="71">
        <v>48</v>
      </c>
      <c r="B75" s="72" t="s">
        <v>452</v>
      </c>
      <c r="C75" s="54" t="s">
        <v>453</v>
      </c>
      <c r="D75" s="73" t="s">
        <v>368</v>
      </c>
      <c r="E75" s="74">
        <v>0.0106</v>
      </c>
      <c r="F75" s="56" t="s">
        <v>454</v>
      </c>
      <c r="G75" s="56">
        <v>118.72</v>
      </c>
      <c r="H75" s="75">
        <v>29469</v>
      </c>
      <c r="I75" s="75">
        <v>312.37</v>
      </c>
      <c r="J75" s="56" t="s">
        <v>455</v>
      </c>
      <c r="K75" s="56">
        <v>319.63</v>
      </c>
      <c r="L75" s="76"/>
      <c r="M75" s="75">
        <f t="shared" si="2"/>
        <v>2.6923012129380055</v>
      </c>
      <c r="N75" s="73" t="s">
        <v>456</v>
      </c>
    </row>
    <row r="76" spans="1:14" ht="24">
      <c r="A76" s="71">
        <v>49</v>
      </c>
      <c r="B76" s="72" t="s">
        <v>457</v>
      </c>
      <c r="C76" s="54" t="s">
        <v>458</v>
      </c>
      <c r="D76" s="73" t="s">
        <v>459</v>
      </c>
      <c r="E76" s="74">
        <v>0.3024</v>
      </c>
      <c r="F76" s="56" t="s">
        <v>460</v>
      </c>
      <c r="G76" s="56">
        <v>124.59</v>
      </c>
      <c r="H76" s="75">
        <v>182</v>
      </c>
      <c r="I76" s="75">
        <v>55.03</v>
      </c>
      <c r="J76" s="56" t="s">
        <v>461</v>
      </c>
      <c r="K76" s="56">
        <v>56.16</v>
      </c>
      <c r="L76" s="76"/>
      <c r="M76" s="75">
        <f t="shared" si="2"/>
        <v>0.4507584878401155</v>
      </c>
      <c r="N76" s="73" t="s">
        <v>462</v>
      </c>
    </row>
    <row r="77" spans="1:14" ht="12.75">
      <c r="A77" s="71">
        <v>50</v>
      </c>
      <c r="B77" s="72" t="s">
        <v>463</v>
      </c>
      <c r="C77" s="54" t="s">
        <v>464</v>
      </c>
      <c r="D77" s="73" t="s">
        <v>465</v>
      </c>
      <c r="E77" s="74">
        <v>0.263</v>
      </c>
      <c r="F77" s="56" t="s">
        <v>466</v>
      </c>
      <c r="G77" s="56">
        <v>2.58</v>
      </c>
      <c r="H77" s="75">
        <v>27.54</v>
      </c>
      <c r="I77" s="75">
        <v>7.24</v>
      </c>
      <c r="J77" s="56" t="s">
        <v>467</v>
      </c>
      <c r="K77" s="56">
        <v>7.74</v>
      </c>
      <c r="L77" s="76"/>
      <c r="M77" s="75">
        <f t="shared" si="2"/>
        <v>3</v>
      </c>
      <c r="N77" s="73" t="s">
        <v>468</v>
      </c>
    </row>
    <row r="78" spans="1:14" ht="36">
      <c r="A78" s="71">
        <v>51</v>
      </c>
      <c r="B78" s="72" t="s">
        <v>469</v>
      </c>
      <c r="C78" s="54" t="s">
        <v>470</v>
      </c>
      <c r="D78" s="73" t="s">
        <v>368</v>
      </c>
      <c r="E78" s="74">
        <v>0.0003</v>
      </c>
      <c r="F78" s="56" t="s">
        <v>471</v>
      </c>
      <c r="G78" s="56">
        <v>4.97</v>
      </c>
      <c r="H78" s="75">
        <v>56770.42</v>
      </c>
      <c r="I78" s="75">
        <v>17.03</v>
      </c>
      <c r="J78" s="56" t="s">
        <v>472</v>
      </c>
      <c r="K78" s="56">
        <v>17.43</v>
      </c>
      <c r="L78" s="76"/>
      <c r="M78" s="75">
        <f t="shared" si="2"/>
        <v>3.507042253521127</v>
      </c>
      <c r="N78" s="73" t="s">
        <v>473</v>
      </c>
    </row>
    <row r="79" spans="1:14" ht="36">
      <c r="A79" s="71">
        <v>52</v>
      </c>
      <c r="B79" s="72" t="s">
        <v>474</v>
      </c>
      <c r="C79" s="54" t="s">
        <v>475</v>
      </c>
      <c r="D79" s="73" t="s">
        <v>374</v>
      </c>
      <c r="E79" s="74">
        <v>0.0005</v>
      </c>
      <c r="F79" s="56" t="s">
        <v>476</v>
      </c>
      <c r="G79" s="56">
        <v>0.77</v>
      </c>
      <c r="H79" s="75">
        <v>7690.26</v>
      </c>
      <c r="I79" s="75">
        <v>3.85</v>
      </c>
      <c r="J79" s="56" t="s">
        <v>477</v>
      </c>
      <c r="K79" s="56">
        <v>3.95</v>
      </c>
      <c r="L79" s="76"/>
      <c r="M79" s="75">
        <f t="shared" si="2"/>
        <v>5.12987012987013</v>
      </c>
      <c r="N79" s="73" t="s">
        <v>478</v>
      </c>
    </row>
    <row r="80" spans="1:14" ht="36">
      <c r="A80" s="71">
        <v>53</v>
      </c>
      <c r="B80" s="72" t="s">
        <v>479</v>
      </c>
      <c r="C80" s="54" t="s">
        <v>480</v>
      </c>
      <c r="D80" s="73" t="s">
        <v>374</v>
      </c>
      <c r="E80" s="74">
        <v>0.0041</v>
      </c>
      <c r="F80" s="56" t="s">
        <v>481</v>
      </c>
      <c r="G80" s="56">
        <v>3.17</v>
      </c>
      <c r="H80" s="75">
        <v>4723.28</v>
      </c>
      <c r="I80" s="75">
        <v>19.37</v>
      </c>
      <c r="J80" s="56" t="s">
        <v>482</v>
      </c>
      <c r="K80" s="56">
        <v>19.94</v>
      </c>
      <c r="L80" s="76"/>
      <c r="M80" s="75">
        <f t="shared" si="2"/>
        <v>6.290220820189275</v>
      </c>
      <c r="N80" s="73" t="s">
        <v>483</v>
      </c>
    </row>
    <row r="81" spans="1:14" ht="36">
      <c r="A81" s="71">
        <v>54</v>
      </c>
      <c r="B81" s="72" t="s">
        <v>484</v>
      </c>
      <c r="C81" s="54" t="s">
        <v>485</v>
      </c>
      <c r="D81" s="73" t="s">
        <v>374</v>
      </c>
      <c r="E81" s="74">
        <v>0.0018</v>
      </c>
      <c r="F81" s="56" t="s">
        <v>486</v>
      </c>
      <c r="G81" s="56">
        <v>0.67</v>
      </c>
      <c r="H81" s="75">
        <v>2476.37</v>
      </c>
      <c r="I81" s="75">
        <v>4.46</v>
      </c>
      <c r="J81" s="56" t="s">
        <v>487</v>
      </c>
      <c r="K81" s="56">
        <v>4.63</v>
      </c>
      <c r="L81" s="76"/>
      <c r="M81" s="75">
        <f t="shared" si="2"/>
        <v>6.910447761194029</v>
      </c>
      <c r="N81" s="73" t="s">
        <v>488</v>
      </c>
    </row>
    <row r="82" spans="1:14" ht="36">
      <c r="A82" s="71">
        <v>55</v>
      </c>
      <c r="B82" s="72" t="s">
        <v>489</v>
      </c>
      <c r="C82" s="54" t="s">
        <v>490</v>
      </c>
      <c r="D82" s="73" t="s">
        <v>368</v>
      </c>
      <c r="E82" s="74">
        <v>0.0001</v>
      </c>
      <c r="F82" s="56" t="s">
        <v>491</v>
      </c>
      <c r="G82" s="56">
        <v>1.84</v>
      </c>
      <c r="H82" s="75">
        <v>44953</v>
      </c>
      <c r="I82" s="75">
        <v>4.5</v>
      </c>
      <c r="J82" s="56" t="s">
        <v>492</v>
      </c>
      <c r="K82" s="56">
        <v>4.6</v>
      </c>
      <c r="L82" s="76"/>
      <c r="M82" s="75">
        <f t="shared" si="2"/>
        <v>2.4999999999999996</v>
      </c>
      <c r="N82" s="73" t="s">
        <v>493</v>
      </c>
    </row>
    <row r="83" spans="1:14" ht="12.75">
      <c r="A83" s="71">
        <v>56</v>
      </c>
      <c r="B83" s="72" t="s">
        <v>494</v>
      </c>
      <c r="C83" s="54" t="s">
        <v>495</v>
      </c>
      <c r="D83" s="73" t="s">
        <v>368</v>
      </c>
      <c r="E83" s="74">
        <v>0.0077</v>
      </c>
      <c r="F83" s="56" t="s">
        <v>496</v>
      </c>
      <c r="G83" s="56">
        <v>151.43</v>
      </c>
      <c r="H83" s="75">
        <v>60451.98</v>
      </c>
      <c r="I83" s="75">
        <v>465.48</v>
      </c>
      <c r="J83" s="56" t="s">
        <v>497</v>
      </c>
      <c r="K83" s="56">
        <v>476.3</v>
      </c>
      <c r="L83" s="76"/>
      <c r="M83" s="75">
        <f t="shared" si="2"/>
        <v>3.1453476853991944</v>
      </c>
      <c r="N83" s="73" t="s">
        <v>498</v>
      </c>
    </row>
    <row r="84" spans="1:14" ht="60">
      <c r="A84" s="71">
        <v>57</v>
      </c>
      <c r="B84" s="72" t="s">
        <v>499</v>
      </c>
      <c r="C84" s="54" t="s">
        <v>500</v>
      </c>
      <c r="D84" s="73" t="s">
        <v>368</v>
      </c>
      <c r="E84" s="74">
        <v>0.2903</v>
      </c>
      <c r="F84" s="56" t="s">
        <v>501</v>
      </c>
      <c r="G84" s="56">
        <v>3768.09</v>
      </c>
      <c r="H84" s="75">
        <v>53223</v>
      </c>
      <c r="I84" s="75">
        <v>15450.64</v>
      </c>
      <c r="J84" s="56" t="s">
        <v>502</v>
      </c>
      <c r="K84" s="56">
        <v>15594.37</v>
      </c>
      <c r="L84" s="76"/>
      <c r="M84" s="75">
        <f t="shared" si="2"/>
        <v>4.138534376832825</v>
      </c>
      <c r="N84" s="73" t="s">
        <v>503</v>
      </c>
    </row>
    <row r="85" spans="1:14" ht="72">
      <c r="A85" s="71">
        <v>58</v>
      </c>
      <c r="B85" s="72" t="s">
        <v>504</v>
      </c>
      <c r="C85" s="54" t="s">
        <v>505</v>
      </c>
      <c r="D85" s="73" t="s">
        <v>368</v>
      </c>
      <c r="E85" s="74">
        <v>0.0106</v>
      </c>
      <c r="F85" s="56" t="s">
        <v>506</v>
      </c>
      <c r="G85" s="56">
        <v>110.35</v>
      </c>
      <c r="H85" s="75">
        <v>47763</v>
      </c>
      <c r="I85" s="75">
        <v>506.29</v>
      </c>
      <c r="J85" s="56" t="s">
        <v>507</v>
      </c>
      <c r="K85" s="56">
        <v>517.29</v>
      </c>
      <c r="L85" s="76"/>
      <c r="M85" s="75">
        <f t="shared" si="2"/>
        <v>4.687720888083371</v>
      </c>
      <c r="N85" s="73" t="s">
        <v>508</v>
      </c>
    </row>
    <row r="86" spans="1:14" ht="36">
      <c r="A86" s="71">
        <v>59</v>
      </c>
      <c r="B86" s="72" t="s">
        <v>509</v>
      </c>
      <c r="C86" s="54" t="s">
        <v>510</v>
      </c>
      <c r="D86" s="73" t="s">
        <v>374</v>
      </c>
      <c r="E86" s="74">
        <v>0.14</v>
      </c>
      <c r="F86" s="56" t="s">
        <v>511</v>
      </c>
      <c r="G86" s="56">
        <v>17.64</v>
      </c>
      <c r="H86" s="75">
        <v>481</v>
      </c>
      <c r="I86" s="75">
        <v>67.34</v>
      </c>
      <c r="J86" s="56" t="s">
        <v>512</v>
      </c>
      <c r="K86" s="56">
        <v>83.08</v>
      </c>
      <c r="L86" s="76"/>
      <c r="M86" s="75">
        <f t="shared" si="2"/>
        <v>4.709750566893423</v>
      </c>
      <c r="N86" s="73" t="s">
        <v>513</v>
      </c>
    </row>
    <row r="87" spans="1:14" ht="36">
      <c r="A87" s="71">
        <v>60</v>
      </c>
      <c r="B87" s="72" t="s">
        <v>514</v>
      </c>
      <c r="C87" s="54" t="s">
        <v>515</v>
      </c>
      <c r="D87" s="73" t="s">
        <v>374</v>
      </c>
      <c r="E87" s="74">
        <v>0.126</v>
      </c>
      <c r="F87" s="56" t="s">
        <v>516</v>
      </c>
      <c r="G87" s="56">
        <v>15.75</v>
      </c>
      <c r="H87" s="75">
        <v>579</v>
      </c>
      <c r="I87" s="75">
        <v>72.95</v>
      </c>
      <c r="J87" s="56" t="s">
        <v>517</v>
      </c>
      <c r="K87" s="56">
        <v>87.37</v>
      </c>
      <c r="L87" s="76"/>
      <c r="M87" s="75">
        <f t="shared" si="2"/>
        <v>5.547301587301588</v>
      </c>
      <c r="N87" s="73" t="s">
        <v>518</v>
      </c>
    </row>
    <row r="88" spans="1:14" ht="36">
      <c r="A88" s="71">
        <v>61</v>
      </c>
      <c r="B88" s="72" t="s">
        <v>519</v>
      </c>
      <c r="C88" s="54" t="s">
        <v>520</v>
      </c>
      <c r="D88" s="73" t="s">
        <v>374</v>
      </c>
      <c r="E88" s="74">
        <v>1.4</v>
      </c>
      <c r="F88" s="56" t="s">
        <v>521</v>
      </c>
      <c r="G88" s="56">
        <v>170.8</v>
      </c>
      <c r="H88" s="75">
        <v>497</v>
      </c>
      <c r="I88" s="75">
        <v>695.8</v>
      </c>
      <c r="J88" s="56" t="s">
        <v>522</v>
      </c>
      <c r="K88" s="56">
        <v>853.69</v>
      </c>
      <c r="L88" s="76"/>
      <c r="M88" s="75">
        <f t="shared" si="2"/>
        <v>4.998185011709602</v>
      </c>
      <c r="N88" s="73" t="s">
        <v>523</v>
      </c>
    </row>
    <row r="89" spans="1:14" ht="36">
      <c r="A89" s="71">
        <v>62</v>
      </c>
      <c r="B89" s="72" t="s">
        <v>524</v>
      </c>
      <c r="C89" s="54" t="s">
        <v>525</v>
      </c>
      <c r="D89" s="73" t="s">
        <v>374</v>
      </c>
      <c r="E89" s="74">
        <v>0.8935</v>
      </c>
      <c r="F89" s="56" t="s">
        <v>526</v>
      </c>
      <c r="G89" s="56">
        <v>2.78</v>
      </c>
      <c r="H89" s="75">
        <v>21.36</v>
      </c>
      <c r="I89" s="75">
        <v>19.09</v>
      </c>
      <c r="J89" s="56" t="s">
        <v>527</v>
      </c>
      <c r="K89" s="56">
        <v>19.48</v>
      </c>
      <c r="L89" s="76"/>
      <c r="M89" s="75">
        <f t="shared" si="2"/>
        <v>7.007194244604317</v>
      </c>
      <c r="N89" s="73" t="s">
        <v>528</v>
      </c>
    </row>
    <row r="90" spans="1:14" ht="12.75">
      <c r="A90" s="71">
        <v>63</v>
      </c>
      <c r="B90" s="72" t="s">
        <v>529</v>
      </c>
      <c r="C90" s="54" t="s">
        <v>530</v>
      </c>
      <c r="D90" s="73" t="s">
        <v>374</v>
      </c>
      <c r="E90" s="74">
        <v>0.154</v>
      </c>
      <c r="F90" s="56" t="s">
        <v>531</v>
      </c>
      <c r="G90" s="56">
        <v>20.45</v>
      </c>
      <c r="H90" s="75">
        <v>469.88</v>
      </c>
      <c r="I90" s="75">
        <v>72.36</v>
      </c>
      <c r="J90" s="56" t="s">
        <v>532</v>
      </c>
      <c r="K90" s="56">
        <v>89.64</v>
      </c>
      <c r="L90" s="76"/>
      <c r="M90" s="75">
        <f aca="true" t="shared" si="3" ref="M90:M106">IF(ISNUMBER(K90/G90),IF(NOT(K90/G90=0),K90/G90," ")," ")</f>
        <v>4.383374083129585</v>
      </c>
      <c r="N90" s="73" t="s">
        <v>533</v>
      </c>
    </row>
    <row r="91" spans="1:14" ht="24">
      <c r="A91" s="71">
        <v>64</v>
      </c>
      <c r="B91" s="72" t="s">
        <v>534</v>
      </c>
      <c r="C91" s="54" t="s">
        <v>535</v>
      </c>
      <c r="D91" s="73" t="s">
        <v>465</v>
      </c>
      <c r="E91" s="74">
        <v>0.224</v>
      </c>
      <c r="F91" s="56" t="s">
        <v>536</v>
      </c>
      <c r="G91" s="56">
        <v>13.53</v>
      </c>
      <c r="H91" s="75">
        <v>133.3</v>
      </c>
      <c r="I91" s="75">
        <v>29.86</v>
      </c>
      <c r="J91" s="56" t="s">
        <v>537</v>
      </c>
      <c r="K91" s="56">
        <v>30.48</v>
      </c>
      <c r="L91" s="76"/>
      <c r="M91" s="75">
        <f t="shared" si="3"/>
        <v>2.2527716186252773</v>
      </c>
      <c r="N91" s="73" t="s">
        <v>538</v>
      </c>
    </row>
    <row r="92" spans="1:14" ht="48">
      <c r="A92" s="71">
        <v>65</v>
      </c>
      <c r="B92" s="72" t="s">
        <v>539</v>
      </c>
      <c r="C92" s="54" t="s">
        <v>540</v>
      </c>
      <c r="D92" s="73" t="s">
        <v>541</v>
      </c>
      <c r="E92" s="74">
        <v>0.0083</v>
      </c>
      <c r="F92" s="56" t="s">
        <v>542</v>
      </c>
      <c r="G92" s="56">
        <v>0.51</v>
      </c>
      <c r="H92" s="75">
        <v>214</v>
      </c>
      <c r="I92" s="75">
        <v>1.78</v>
      </c>
      <c r="J92" s="56" t="s">
        <v>543</v>
      </c>
      <c r="K92" s="56">
        <v>1.81</v>
      </c>
      <c r="L92" s="76"/>
      <c r="M92" s="75">
        <f t="shared" si="3"/>
        <v>3.549019607843137</v>
      </c>
      <c r="N92" s="73" t="s">
        <v>544</v>
      </c>
    </row>
    <row r="93" spans="1:14" ht="12.75">
      <c r="A93" s="71">
        <v>66</v>
      </c>
      <c r="B93" s="72" t="s">
        <v>545</v>
      </c>
      <c r="C93" s="54" t="s">
        <v>546</v>
      </c>
      <c r="D93" s="73" t="s">
        <v>459</v>
      </c>
      <c r="E93" s="74">
        <v>24</v>
      </c>
      <c r="F93" s="56" t="s">
        <v>547</v>
      </c>
      <c r="G93" s="56">
        <v>75.6</v>
      </c>
      <c r="H93" s="75">
        <v>9.53</v>
      </c>
      <c r="I93" s="75">
        <v>228.72</v>
      </c>
      <c r="J93" s="56" t="s">
        <v>548</v>
      </c>
      <c r="K93" s="56">
        <v>233.52</v>
      </c>
      <c r="L93" s="76"/>
      <c r="M93" s="75">
        <f t="shared" si="3"/>
        <v>3.0888888888888895</v>
      </c>
      <c r="N93" s="73" t="s">
        <v>549</v>
      </c>
    </row>
    <row r="94" spans="1:14" ht="48">
      <c r="A94" s="71">
        <v>67</v>
      </c>
      <c r="B94" s="72" t="s">
        <v>550</v>
      </c>
      <c r="C94" s="54" t="s">
        <v>551</v>
      </c>
      <c r="D94" s="73" t="s">
        <v>374</v>
      </c>
      <c r="E94" s="74">
        <v>0.5</v>
      </c>
      <c r="F94" s="56" t="s">
        <v>552</v>
      </c>
      <c r="G94" s="56">
        <v>313</v>
      </c>
      <c r="H94" s="75">
        <v>2174.21</v>
      </c>
      <c r="I94" s="75">
        <v>1087.11</v>
      </c>
      <c r="J94" s="56" t="s">
        <v>553</v>
      </c>
      <c r="K94" s="56">
        <v>1117.11</v>
      </c>
      <c r="L94" s="76"/>
      <c r="M94" s="75">
        <f t="shared" si="3"/>
        <v>3.5690415335463257</v>
      </c>
      <c r="N94" s="73" t="s">
        <v>554</v>
      </c>
    </row>
    <row r="95" spans="1:14" ht="36">
      <c r="A95" s="71">
        <v>68</v>
      </c>
      <c r="B95" s="72" t="s">
        <v>555</v>
      </c>
      <c r="C95" s="54" t="s">
        <v>556</v>
      </c>
      <c r="D95" s="73" t="s">
        <v>368</v>
      </c>
      <c r="E95" s="74">
        <v>0.4458</v>
      </c>
      <c r="F95" s="56" t="s">
        <v>557</v>
      </c>
      <c r="G95" s="56">
        <v>5269.36</v>
      </c>
      <c r="H95" s="75">
        <v>53223</v>
      </c>
      <c r="I95" s="75">
        <v>23726.81</v>
      </c>
      <c r="J95" s="56" t="s">
        <v>502</v>
      </c>
      <c r="K95" s="56">
        <v>23947.54</v>
      </c>
      <c r="L95" s="76"/>
      <c r="M95" s="75">
        <f t="shared" si="3"/>
        <v>4.544677152443561</v>
      </c>
      <c r="N95" s="73" t="s">
        <v>503</v>
      </c>
    </row>
    <row r="96" spans="1:14" ht="36">
      <c r="A96" s="71">
        <v>69</v>
      </c>
      <c r="B96" s="72" t="s">
        <v>558</v>
      </c>
      <c r="C96" s="54" t="s">
        <v>559</v>
      </c>
      <c r="D96" s="73" t="s">
        <v>368</v>
      </c>
      <c r="E96" s="74">
        <v>0.003</v>
      </c>
      <c r="F96" s="56" t="s">
        <v>560</v>
      </c>
      <c r="G96" s="56">
        <v>27.3</v>
      </c>
      <c r="H96" s="75">
        <v>30631</v>
      </c>
      <c r="I96" s="75">
        <v>91.89</v>
      </c>
      <c r="J96" s="56" t="s">
        <v>561</v>
      </c>
      <c r="K96" s="56">
        <v>93.98</v>
      </c>
      <c r="L96" s="76"/>
      <c r="M96" s="75">
        <f t="shared" si="3"/>
        <v>3.4424908424908427</v>
      </c>
      <c r="N96" s="73" t="s">
        <v>562</v>
      </c>
    </row>
    <row r="97" spans="1:14" ht="36">
      <c r="A97" s="71">
        <v>70</v>
      </c>
      <c r="B97" s="72" t="s">
        <v>563</v>
      </c>
      <c r="C97" s="54" t="s">
        <v>564</v>
      </c>
      <c r="D97" s="73" t="s">
        <v>368</v>
      </c>
      <c r="E97" s="74">
        <v>0.0108</v>
      </c>
      <c r="F97" s="56" t="s">
        <v>565</v>
      </c>
      <c r="G97" s="56">
        <v>93.31</v>
      </c>
      <c r="H97" s="75">
        <v>30631</v>
      </c>
      <c r="I97" s="75">
        <v>330.81</v>
      </c>
      <c r="J97" s="56" t="s">
        <v>561</v>
      </c>
      <c r="K97" s="56">
        <v>338.33</v>
      </c>
      <c r="L97" s="76"/>
      <c r="M97" s="75">
        <f t="shared" si="3"/>
        <v>3.625870753402636</v>
      </c>
      <c r="N97" s="73" t="s">
        <v>562</v>
      </c>
    </row>
    <row r="98" spans="1:14" ht="36">
      <c r="A98" s="71">
        <v>71</v>
      </c>
      <c r="B98" s="72" t="s">
        <v>566</v>
      </c>
      <c r="C98" s="54" t="s">
        <v>567</v>
      </c>
      <c r="D98" s="73" t="s">
        <v>368</v>
      </c>
      <c r="E98" s="74">
        <v>0.0808</v>
      </c>
      <c r="F98" s="56" t="s">
        <v>568</v>
      </c>
      <c r="G98" s="56">
        <v>681.95</v>
      </c>
      <c r="H98" s="75">
        <v>30631</v>
      </c>
      <c r="I98" s="75">
        <v>2474.98</v>
      </c>
      <c r="J98" s="56" t="s">
        <v>561</v>
      </c>
      <c r="K98" s="56">
        <v>2531.18</v>
      </c>
      <c r="L98" s="76"/>
      <c r="M98" s="75">
        <f t="shared" si="3"/>
        <v>3.711679741916562</v>
      </c>
      <c r="N98" s="73" t="s">
        <v>562</v>
      </c>
    </row>
    <row r="99" spans="1:14" ht="60">
      <c r="A99" s="71">
        <v>72</v>
      </c>
      <c r="B99" s="72" t="s">
        <v>569</v>
      </c>
      <c r="C99" s="54" t="s">
        <v>570</v>
      </c>
      <c r="D99" s="73" t="s">
        <v>368</v>
      </c>
      <c r="E99" s="74">
        <v>0.003</v>
      </c>
      <c r="F99" s="56" t="s">
        <v>571</v>
      </c>
      <c r="G99" s="56">
        <v>8.82</v>
      </c>
      <c r="H99" s="75">
        <v>11419</v>
      </c>
      <c r="I99" s="75">
        <v>34.26</v>
      </c>
      <c r="J99" s="56" t="s">
        <v>572</v>
      </c>
      <c r="K99" s="56">
        <v>34.94</v>
      </c>
      <c r="L99" s="76"/>
      <c r="M99" s="75">
        <f t="shared" si="3"/>
        <v>3.9614512471655323</v>
      </c>
      <c r="N99" s="73" t="s">
        <v>573</v>
      </c>
    </row>
    <row r="100" spans="1:14" ht="36">
      <c r="A100" s="71">
        <v>73</v>
      </c>
      <c r="B100" s="72" t="s">
        <v>574</v>
      </c>
      <c r="C100" s="54" t="s">
        <v>575</v>
      </c>
      <c r="D100" s="73" t="s">
        <v>368</v>
      </c>
      <c r="E100" s="74">
        <v>0.0108</v>
      </c>
      <c r="F100" s="56" t="s">
        <v>576</v>
      </c>
      <c r="G100" s="56">
        <v>22.9</v>
      </c>
      <c r="H100" s="75">
        <v>9643.92</v>
      </c>
      <c r="I100" s="75">
        <v>104.15</v>
      </c>
      <c r="J100" s="56" t="s">
        <v>577</v>
      </c>
      <c r="K100" s="56">
        <v>106.24</v>
      </c>
      <c r="L100" s="76"/>
      <c r="M100" s="75">
        <f t="shared" si="3"/>
        <v>4.639301310043668</v>
      </c>
      <c r="N100" s="73" t="s">
        <v>578</v>
      </c>
    </row>
    <row r="101" spans="1:14" ht="36">
      <c r="A101" s="71">
        <v>74</v>
      </c>
      <c r="B101" s="72" t="s">
        <v>579</v>
      </c>
      <c r="C101" s="54" t="s">
        <v>580</v>
      </c>
      <c r="D101" s="73" t="s">
        <v>368</v>
      </c>
      <c r="E101" s="74">
        <v>0.0456</v>
      </c>
      <c r="F101" s="56" t="s">
        <v>581</v>
      </c>
      <c r="G101" s="56">
        <v>81.62</v>
      </c>
      <c r="H101" s="75">
        <v>8142.74</v>
      </c>
      <c r="I101" s="75">
        <v>371.31</v>
      </c>
      <c r="J101" s="56" t="s">
        <v>582</v>
      </c>
      <c r="K101" s="56">
        <v>378.73</v>
      </c>
      <c r="L101" s="76"/>
      <c r="M101" s="75">
        <f t="shared" si="3"/>
        <v>4.640161725067386</v>
      </c>
      <c r="N101" s="73" t="s">
        <v>583</v>
      </c>
    </row>
    <row r="102" spans="1:14" ht="60">
      <c r="A102" s="71">
        <v>75</v>
      </c>
      <c r="B102" s="72" t="s">
        <v>584</v>
      </c>
      <c r="C102" s="54" t="s">
        <v>585</v>
      </c>
      <c r="D102" s="73" t="s">
        <v>368</v>
      </c>
      <c r="E102" s="74">
        <v>0.0352</v>
      </c>
      <c r="F102" s="56" t="s">
        <v>586</v>
      </c>
      <c r="G102" s="56">
        <v>102.43</v>
      </c>
      <c r="H102" s="75">
        <v>11419</v>
      </c>
      <c r="I102" s="75">
        <v>401.95</v>
      </c>
      <c r="J102" s="56" t="s">
        <v>572</v>
      </c>
      <c r="K102" s="56">
        <v>409.99</v>
      </c>
      <c r="L102" s="76"/>
      <c r="M102" s="75">
        <f t="shared" si="3"/>
        <v>4.002635946500049</v>
      </c>
      <c r="N102" s="73" t="s">
        <v>573</v>
      </c>
    </row>
    <row r="103" spans="1:14" ht="36">
      <c r="A103" s="71">
        <v>76</v>
      </c>
      <c r="B103" s="72" t="s">
        <v>587</v>
      </c>
      <c r="C103" s="54" t="s">
        <v>588</v>
      </c>
      <c r="D103" s="73" t="s">
        <v>459</v>
      </c>
      <c r="E103" s="74">
        <v>1</v>
      </c>
      <c r="F103" s="56" t="s">
        <v>589</v>
      </c>
      <c r="G103" s="56">
        <v>194</v>
      </c>
      <c r="H103" s="75">
        <v>779.66</v>
      </c>
      <c r="I103" s="75">
        <v>779.66</v>
      </c>
      <c r="J103" s="56" t="s">
        <v>590</v>
      </c>
      <c r="K103" s="56">
        <v>796.26</v>
      </c>
      <c r="L103" s="76"/>
      <c r="M103" s="75">
        <f t="shared" si="3"/>
        <v>4.1044329896907215</v>
      </c>
      <c r="N103" s="73" t="s">
        <v>591</v>
      </c>
    </row>
    <row r="104" spans="1:14" ht="36">
      <c r="A104" s="71">
        <v>77</v>
      </c>
      <c r="B104" s="72" t="s">
        <v>592</v>
      </c>
      <c r="C104" s="54" t="s">
        <v>593</v>
      </c>
      <c r="D104" s="73" t="s">
        <v>459</v>
      </c>
      <c r="E104" s="74">
        <v>2</v>
      </c>
      <c r="F104" s="56" t="s">
        <v>594</v>
      </c>
      <c r="G104" s="56">
        <v>836</v>
      </c>
      <c r="H104" s="75">
        <v>1227.97</v>
      </c>
      <c r="I104" s="75">
        <v>2455.94</v>
      </c>
      <c r="J104" s="56" t="s">
        <v>595</v>
      </c>
      <c r="K104" s="56">
        <v>2509.12</v>
      </c>
      <c r="L104" s="76"/>
      <c r="M104" s="75">
        <f t="shared" si="3"/>
        <v>3.0013397129186603</v>
      </c>
      <c r="N104" s="73" t="s">
        <v>596</v>
      </c>
    </row>
    <row r="105" spans="1:14" ht="36">
      <c r="A105" s="71">
        <v>78</v>
      </c>
      <c r="B105" s="72" t="s">
        <v>597</v>
      </c>
      <c r="C105" s="54" t="s">
        <v>598</v>
      </c>
      <c r="D105" s="73" t="s">
        <v>374</v>
      </c>
      <c r="E105" s="74">
        <v>2.35</v>
      </c>
      <c r="F105" s="56" t="s">
        <v>599</v>
      </c>
      <c r="G105" s="56">
        <v>1438.2</v>
      </c>
      <c r="H105" s="75">
        <v>2900</v>
      </c>
      <c r="I105" s="75">
        <v>6815</v>
      </c>
      <c r="J105" s="56" t="s">
        <v>600</v>
      </c>
      <c r="K105" s="56">
        <v>7432.32</v>
      </c>
      <c r="L105" s="76"/>
      <c r="M105" s="75">
        <f t="shared" si="3"/>
        <v>5.167793074676679</v>
      </c>
      <c r="N105" s="73" t="s">
        <v>601</v>
      </c>
    </row>
    <row r="106" spans="1:14" ht="12.75">
      <c r="A106" s="85"/>
      <c r="B106" s="86" t="s">
        <v>51</v>
      </c>
      <c r="C106" s="87" t="s">
        <v>602</v>
      </c>
      <c r="D106" s="88" t="s">
        <v>306</v>
      </c>
      <c r="E106" s="89"/>
      <c r="F106" s="90" t="s">
        <v>307</v>
      </c>
      <c r="G106" s="90">
        <v>14007</v>
      </c>
      <c r="H106" s="91"/>
      <c r="I106" s="91"/>
      <c r="J106" s="90" t="s">
        <v>307</v>
      </c>
      <c r="K106" s="90">
        <v>59394</v>
      </c>
      <c r="L106" s="92"/>
      <c r="M106" s="91">
        <f t="shared" si="3"/>
        <v>4.240308417219961</v>
      </c>
      <c r="N106" s="88"/>
    </row>
    <row r="107" spans="1:14" ht="12.75">
      <c r="A107" s="127" t="s">
        <v>260</v>
      </c>
      <c r="B107" s="115"/>
      <c r="C107" s="115"/>
      <c r="D107" s="115"/>
      <c r="E107" s="115"/>
      <c r="F107" s="115"/>
      <c r="G107" s="93">
        <v>15482</v>
      </c>
      <c r="H107" s="94"/>
      <c r="I107" s="94"/>
      <c r="J107" s="94"/>
      <c r="K107" s="93">
        <v>73228</v>
      </c>
      <c r="L107" s="95"/>
      <c r="M107" s="93">
        <f aca="true" ca="1" t="shared" si="4" ref="M107:M127">IF(ISNUMBER(INDIRECT("K"&amp;ROW())/INDIRECT("G"&amp;ROW())),INDIRECT("K"&amp;ROW())/INDIRECT("G"&amp;ROW())," ")</f>
        <v>4.729879860483142</v>
      </c>
      <c r="N107" s="96" t="s">
        <v>603</v>
      </c>
    </row>
    <row r="108" spans="1:14" ht="12.75">
      <c r="A108" s="127" t="s">
        <v>261</v>
      </c>
      <c r="B108" s="115"/>
      <c r="C108" s="115"/>
      <c r="D108" s="115"/>
      <c r="E108" s="115"/>
      <c r="F108" s="115"/>
      <c r="G108" s="93">
        <v>15703</v>
      </c>
      <c r="H108" s="94"/>
      <c r="I108" s="94"/>
      <c r="J108" s="94"/>
      <c r="K108" s="93">
        <v>75303</v>
      </c>
      <c r="L108" s="95"/>
      <c r="M108" s="93">
        <f ca="1" t="shared" si="4"/>
        <v>4.795453098134114</v>
      </c>
      <c r="N108" s="96" t="s">
        <v>603</v>
      </c>
    </row>
    <row r="109" spans="1:14" ht="12.75">
      <c r="A109" s="127" t="s">
        <v>239</v>
      </c>
      <c r="B109" s="115"/>
      <c r="C109" s="115"/>
      <c r="D109" s="115"/>
      <c r="E109" s="115"/>
      <c r="F109" s="115"/>
      <c r="G109" s="93"/>
      <c r="H109" s="94"/>
      <c r="I109" s="94"/>
      <c r="J109" s="94"/>
      <c r="K109" s="93"/>
      <c r="L109" s="95"/>
      <c r="M109" s="93" t="str">
        <f ca="1" t="shared" si="4"/>
        <v> </v>
      </c>
      <c r="N109" s="96" t="s">
        <v>603</v>
      </c>
    </row>
    <row r="110" spans="1:14" ht="78" customHeight="1">
      <c r="A110" s="127" t="s">
        <v>240</v>
      </c>
      <c r="B110" s="115"/>
      <c r="C110" s="115"/>
      <c r="D110" s="115"/>
      <c r="E110" s="115"/>
      <c r="F110" s="115"/>
      <c r="G110" s="93">
        <v>221</v>
      </c>
      <c r="H110" s="94"/>
      <c r="I110" s="94"/>
      <c r="J110" s="94"/>
      <c r="K110" s="93">
        <v>2075</v>
      </c>
      <c r="L110" s="95"/>
      <c r="M110" s="93">
        <f ca="1" t="shared" si="4"/>
        <v>9.389140271493213</v>
      </c>
      <c r="N110" s="96" t="s">
        <v>603</v>
      </c>
    </row>
    <row r="111" spans="1:14" ht="12.75">
      <c r="A111" s="127" t="s">
        <v>243</v>
      </c>
      <c r="B111" s="115"/>
      <c r="C111" s="115"/>
      <c r="D111" s="115"/>
      <c r="E111" s="115"/>
      <c r="F111" s="115"/>
      <c r="G111" s="93"/>
      <c r="H111" s="94"/>
      <c r="I111" s="94"/>
      <c r="J111" s="94"/>
      <c r="K111" s="93"/>
      <c r="L111" s="95"/>
      <c r="M111" s="93" t="str">
        <f ca="1" t="shared" si="4"/>
        <v> </v>
      </c>
      <c r="N111" s="96" t="s">
        <v>603</v>
      </c>
    </row>
    <row r="112" spans="1:14" ht="12.75">
      <c r="A112" s="127" t="s">
        <v>244</v>
      </c>
      <c r="B112" s="115"/>
      <c r="C112" s="115"/>
      <c r="D112" s="115"/>
      <c r="E112" s="115"/>
      <c r="F112" s="115"/>
      <c r="G112" s="93">
        <v>1191</v>
      </c>
      <c r="H112" s="94"/>
      <c r="I112" s="94"/>
      <c r="J112" s="94"/>
      <c r="K112" s="93">
        <v>13135</v>
      </c>
      <c r="L112" s="95"/>
      <c r="M112" s="93">
        <f ca="1" t="shared" si="4"/>
        <v>11.028547439126784</v>
      </c>
      <c r="N112" s="96" t="s">
        <v>603</v>
      </c>
    </row>
    <row r="113" spans="1:14" ht="12.75">
      <c r="A113" s="127" t="s">
        <v>245</v>
      </c>
      <c r="B113" s="115"/>
      <c r="C113" s="115"/>
      <c r="D113" s="115"/>
      <c r="E113" s="115"/>
      <c r="F113" s="115"/>
      <c r="G113" s="93">
        <v>14007</v>
      </c>
      <c r="H113" s="94"/>
      <c r="I113" s="94"/>
      <c r="J113" s="94"/>
      <c r="K113" s="93">
        <v>59394</v>
      </c>
      <c r="L113" s="95"/>
      <c r="M113" s="93">
        <f ca="1" t="shared" si="4"/>
        <v>4.240308417219961</v>
      </c>
      <c r="N113" s="96" t="s">
        <v>603</v>
      </c>
    </row>
    <row r="114" spans="1:14" ht="12.75">
      <c r="A114" s="127" t="s">
        <v>246</v>
      </c>
      <c r="B114" s="115"/>
      <c r="C114" s="115"/>
      <c r="D114" s="115"/>
      <c r="E114" s="115"/>
      <c r="F114" s="115"/>
      <c r="G114" s="93">
        <v>570</v>
      </c>
      <c r="H114" s="94"/>
      <c r="I114" s="94"/>
      <c r="J114" s="94"/>
      <c r="K114" s="93">
        <v>3507</v>
      </c>
      <c r="L114" s="95"/>
      <c r="M114" s="93">
        <f ca="1" t="shared" si="4"/>
        <v>6.152631578947369</v>
      </c>
      <c r="N114" s="96" t="s">
        <v>603</v>
      </c>
    </row>
    <row r="115" spans="1:14" ht="12.75">
      <c r="A115" s="134" t="s">
        <v>247</v>
      </c>
      <c r="B115" s="111"/>
      <c r="C115" s="111"/>
      <c r="D115" s="111"/>
      <c r="E115" s="111"/>
      <c r="F115" s="111"/>
      <c r="G115" s="93">
        <v>1119</v>
      </c>
      <c r="H115" s="94"/>
      <c r="I115" s="94"/>
      <c r="J115" s="94"/>
      <c r="K115" s="93">
        <v>10491</v>
      </c>
      <c r="L115" s="95"/>
      <c r="M115" s="93">
        <f ca="1" t="shared" si="4"/>
        <v>9.375335120643431</v>
      </c>
      <c r="N115" s="96" t="s">
        <v>603</v>
      </c>
    </row>
    <row r="116" spans="1:14" ht="12.75">
      <c r="A116" s="134" t="s">
        <v>248</v>
      </c>
      <c r="B116" s="111"/>
      <c r="C116" s="111"/>
      <c r="D116" s="111"/>
      <c r="E116" s="111"/>
      <c r="F116" s="111"/>
      <c r="G116" s="93">
        <v>801</v>
      </c>
      <c r="H116" s="94"/>
      <c r="I116" s="94"/>
      <c r="J116" s="94"/>
      <c r="K116" s="93">
        <v>7064</v>
      </c>
      <c r="L116" s="95"/>
      <c r="M116" s="93">
        <f ca="1" t="shared" si="4"/>
        <v>8.818976279650437</v>
      </c>
      <c r="N116" s="96" t="s">
        <v>603</v>
      </c>
    </row>
    <row r="117" spans="1:14" ht="12.75">
      <c r="A117" s="134" t="s">
        <v>262</v>
      </c>
      <c r="B117" s="111"/>
      <c r="C117" s="111"/>
      <c r="D117" s="111"/>
      <c r="E117" s="111"/>
      <c r="F117" s="111"/>
      <c r="G117" s="93"/>
      <c r="H117" s="94"/>
      <c r="I117" s="94"/>
      <c r="J117" s="94"/>
      <c r="K117" s="93"/>
      <c r="L117" s="95"/>
      <c r="M117" s="93" t="str">
        <f ca="1" t="shared" si="4"/>
        <v> </v>
      </c>
      <c r="N117" s="96" t="s">
        <v>603</v>
      </c>
    </row>
    <row r="118" spans="1:14" ht="12.75">
      <c r="A118" s="127" t="s">
        <v>250</v>
      </c>
      <c r="B118" s="115"/>
      <c r="C118" s="115"/>
      <c r="D118" s="115"/>
      <c r="E118" s="115"/>
      <c r="F118" s="115"/>
      <c r="G118" s="93">
        <v>1854</v>
      </c>
      <c r="H118" s="94"/>
      <c r="I118" s="94"/>
      <c r="J118" s="94"/>
      <c r="K118" s="93">
        <v>11515</v>
      </c>
      <c r="L118" s="95"/>
      <c r="M118" s="93">
        <f ca="1" t="shared" si="4"/>
        <v>6.210895361380798</v>
      </c>
      <c r="N118" s="96" t="s">
        <v>603</v>
      </c>
    </row>
    <row r="119" spans="1:14" ht="25.5" customHeight="1">
      <c r="A119" s="127" t="s">
        <v>251</v>
      </c>
      <c r="B119" s="115"/>
      <c r="C119" s="115"/>
      <c r="D119" s="115"/>
      <c r="E119" s="115"/>
      <c r="F119" s="115"/>
      <c r="G119" s="93">
        <v>1634</v>
      </c>
      <c r="H119" s="94"/>
      <c r="I119" s="94"/>
      <c r="J119" s="94"/>
      <c r="K119" s="93">
        <v>7672</v>
      </c>
      <c r="L119" s="95"/>
      <c r="M119" s="93">
        <f ca="1" t="shared" si="4"/>
        <v>4.695226438188494</v>
      </c>
      <c r="N119" s="96" t="s">
        <v>603</v>
      </c>
    </row>
    <row r="120" spans="1:14" ht="25.5" customHeight="1">
      <c r="A120" s="127" t="s">
        <v>252</v>
      </c>
      <c r="B120" s="115"/>
      <c r="C120" s="115"/>
      <c r="D120" s="115"/>
      <c r="E120" s="115"/>
      <c r="F120" s="115"/>
      <c r="G120" s="93">
        <v>681</v>
      </c>
      <c r="H120" s="94"/>
      <c r="I120" s="94"/>
      <c r="J120" s="94"/>
      <c r="K120" s="93">
        <v>4674</v>
      </c>
      <c r="L120" s="95"/>
      <c r="M120" s="93">
        <f ca="1" t="shared" si="4"/>
        <v>6.863436123348017</v>
      </c>
      <c r="N120" s="96" t="s">
        <v>603</v>
      </c>
    </row>
    <row r="121" spans="1:14" ht="12.75">
      <c r="A121" s="127" t="s">
        <v>253</v>
      </c>
      <c r="B121" s="115"/>
      <c r="C121" s="115"/>
      <c r="D121" s="115"/>
      <c r="E121" s="115"/>
      <c r="F121" s="115"/>
      <c r="G121" s="93">
        <v>6939</v>
      </c>
      <c r="H121" s="94"/>
      <c r="I121" s="94"/>
      <c r="J121" s="94"/>
      <c r="K121" s="93">
        <v>38752</v>
      </c>
      <c r="L121" s="95"/>
      <c r="M121" s="93">
        <f ca="1" t="shared" si="4"/>
        <v>5.584666378440698</v>
      </c>
      <c r="N121" s="96" t="s">
        <v>603</v>
      </c>
    </row>
    <row r="122" spans="1:14" ht="12.75">
      <c r="A122" s="127" t="s">
        <v>254</v>
      </c>
      <c r="B122" s="115"/>
      <c r="C122" s="115"/>
      <c r="D122" s="115"/>
      <c r="E122" s="115"/>
      <c r="F122" s="115"/>
      <c r="G122" s="93">
        <v>210</v>
      </c>
      <c r="H122" s="94"/>
      <c r="I122" s="94"/>
      <c r="J122" s="94"/>
      <c r="K122" s="93">
        <v>992</v>
      </c>
      <c r="L122" s="95"/>
      <c r="M122" s="93">
        <f ca="1" t="shared" si="4"/>
        <v>4.723809523809524</v>
      </c>
      <c r="N122" s="96" t="s">
        <v>603</v>
      </c>
    </row>
    <row r="123" spans="1:14" ht="25.5" customHeight="1">
      <c r="A123" s="127" t="s">
        <v>255</v>
      </c>
      <c r="B123" s="115"/>
      <c r="C123" s="115"/>
      <c r="D123" s="115"/>
      <c r="E123" s="115"/>
      <c r="F123" s="115"/>
      <c r="G123" s="93">
        <v>4342</v>
      </c>
      <c r="H123" s="94"/>
      <c r="I123" s="94"/>
      <c r="J123" s="94"/>
      <c r="K123" s="93">
        <v>20223</v>
      </c>
      <c r="L123" s="95"/>
      <c r="M123" s="93">
        <f ca="1" t="shared" si="4"/>
        <v>4.657531091662828</v>
      </c>
      <c r="N123" s="96" t="s">
        <v>603</v>
      </c>
    </row>
    <row r="124" spans="1:14" ht="25.5" customHeight="1">
      <c r="A124" s="127" t="s">
        <v>256</v>
      </c>
      <c r="B124" s="115"/>
      <c r="C124" s="115"/>
      <c r="D124" s="115"/>
      <c r="E124" s="115"/>
      <c r="F124" s="115"/>
      <c r="G124" s="93">
        <v>1181</v>
      </c>
      <c r="H124" s="94"/>
      <c r="I124" s="94"/>
      <c r="J124" s="94"/>
      <c r="K124" s="93">
        <v>4569</v>
      </c>
      <c r="L124" s="95"/>
      <c r="M124" s="93">
        <f ca="1" t="shared" si="4"/>
        <v>3.8687552921253174</v>
      </c>
      <c r="N124" s="96" t="s">
        <v>603</v>
      </c>
    </row>
    <row r="125" spans="1:14" ht="12.75">
      <c r="A125" s="127" t="s">
        <v>257</v>
      </c>
      <c r="B125" s="115"/>
      <c r="C125" s="115"/>
      <c r="D125" s="115"/>
      <c r="E125" s="115"/>
      <c r="F125" s="115"/>
      <c r="G125" s="93">
        <v>782</v>
      </c>
      <c r="H125" s="94"/>
      <c r="I125" s="94"/>
      <c r="J125" s="94"/>
      <c r="K125" s="93">
        <v>4461</v>
      </c>
      <c r="L125" s="95"/>
      <c r="M125" s="93">
        <f ca="1" t="shared" si="4"/>
        <v>5.70460358056266</v>
      </c>
      <c r="N125" s="96" t="s">
        <v>603</v>
      </c>
    </row>
    <row r="126" spans="1:14" ht="12.75">
      <c r="A126" s="127" t="s">
        <v>258</v>
      </c>
      <c r="B126" s="115"/>
      <c r="C126" s="115"/>
      <c r="D126" s="115"/>
      <c r="E126" s="115"/>
      <c r="F126" s="115"/>
      <c r="G126" s="93">
        <v>17623</v>
      </c>
      <c r="H126" s="94"/>
      <c r="I126" s="94"/>
      <c r="J126" s="94"/>
      <c r="K126" s="93">
        <v>92858</v>
      </c>
      <c r="L126" s="95"/>
      <c r="M126" s="93">
        <f ca="1" t="shared" si="4"/>
        <v>5.269136923338818</v>
      </c>
      <c r="N126" s="96" t="s">
        <v>603</v>
      </c>
    </row>
    <row r="127" spans="1:14" ht="12.75">
      <c r="A127" s="134" t="s">
        <v>263</v>
      </c>
      <c r="B127" s="111"/>
      <c r="C127" s="111"/>
      <c r="D127" s="111"/>
      <c r="E127" s="111"/>
      <c r="F127" s="111"/>
      <c r="G127" s="93">
        <v>17623</v>
      </c>
      <c r="H127" s="94"/>
      <c r="I127" s="94"/>
      <c r="J127" s="94"/>
      <c r="K127" s="93">
        <v>92858</v>
      </c>
      <c r="L127" s="95"/>
      <c r="M127" s="93">
        <f ca="1" t="shared" si="4"/>
        <v>5.269136923338818</v>
      </c>
      <c r="N127" s="96" t="s">
        <v>603</v>
      </c>
    </row>
    <row r="128" spans="1:14" ht="12.75">
      <c r="A128" s="33"/>
      <c r="G128" s="47"/>
      <c r="H128" s="48"/>
      <c r="I128" s="48"/>
      <c r="J128" s="48"/>
      <c r="K128" s="47"/>
      <c r="L128" s="49"/>
      <c r="M128" s="47"/>
      <c r="N128" s="33"/>
    </row>
    <row r="129" spans="1:14" ht="12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50"/>
      <c r="M129" s="7"/>
      <c r="N129" s="7"/>
    </row>
    <row r="130" spans="1:14" ht="12.75">
      <c r="A130" s="34" t="s">
        <v>37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50"/>
      <c r="M130" s="7"/>
      <c r="N130" s="7"/>
    </row>
    <row r="131" spans="1:14" ht="12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50"/>
      <c r="M131" s="7"/>
      <c r="N131" s="7"/>
    </row>
    <row r="132" spans="1:14" ht="12.75">
      <c r="A132" s="34" t="s">
        <v>17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50"/>
      <c r="M132" s="7"/>
      <c r="N132" s="7"/>
    </row>
  </sheetData>
  <sheetProtection/>
  <mergeCells count="52">
    <mergeCell ref="A127:F127"/>
    <mergeCell ref="A121:F121"/>
    <mergeCell ref="A122:F122"/>
    <mergeCell ref="A123:F123"/>
    <mergeCell ref="A124:F124"/>
    <mergeCell ref="A125:F125"/>
    <mergeCell ref="A126:F126"/>
    <mergeCell ref="A120:F120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24:N24"/>
    <mergeCell ref="A25:N25"/>
    <mergeCell ref="A37:N37"/>
    <mergeCell ref="A57:N57"/>
    <mergeCell ref="A107:F107"/>
    <mergeCell ref="A108:F108"/>
    <mergeCell ref="A5:N5"/>
    <mergeCell ref="A6:N6"/>
    <mergeCell ref="A7:N7"/>
    <mergeCell ref="A8:N8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</mergeCells>
  <printOptions horizontalCentered="1"/>
  <pageMargins left="0.3937007874015748" right="0.3937007874015748" top="0.3937007874015748" bottom="0.3937007874015748" header="0.2362204724409449" footer="0.2362204724409449"/>
  <pageSetup fitToHeight="30000" fitToWidth="1" horizontalDpi="600" verticalDpi="600" orientation="landscape" paperSize="9" scale="80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2014-08-07T08:17:26Z</cp:lastPrinted>
  <dcterms:created xsi:type="dcterms:W3CDTF">2003-01-28T12:33:10Z</dcterms:created>
  <dcterms:modified xsi:type="dcterms:W3CDTF">2014-09-03T12:19:16Z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